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IF ADMON 2021-2024\CUENTA PUBLICA 2022\III TRIMESTRE 2022\"/>
    </mc:Choice>
  </mc:AlternateContent>
  <bookViews>
    <workbookView xWindow="0" yWindow="0" windowWidth="15360" windowHeight="8340" tabRatio="885" activeTab="3"/>
  </bookViews>
  <sheets>
    <sheet name="COG" sheetId="6" r:id="rId1"/>
    <sheet name="CTG" sheetId="8" r:id="rId2"/>
    <sheet name="CA" sheetId="4" r:id="rId3"/>
    <sheet name="CFG" sheetId="5" r:id="rId4"/>
  </sheets>
  <definedNames>
    <definedName name="_xlnm._FilterDatabase" localSheetId="3" hidden="1">CFG!$A$3:$H$40</definedName>
    <definedName name="_xlnm._FilterDatabase" localSheetId="0" hidden="1">COG!$A$3:$H$76</definedName>
  </definedNames>
  <calcPr calcId="162913"/>
</workbook>
</file>

<file path=xl/calcChain.xml><?xml version="1.0" encoding="utf-8"?>
<calcChain xmlns="http://schemas.openxmlformats.org/spreadsheetml/2006/main">
  <c r="H16" i="4" l="1"/>
  <c r="H15" i="4"/>
  <c r="H14" i="4"/>
  <c r="G55" i="4" l="1"/>
  <c r="F55" i="4"/>
  <c r="D55" i="4"/>
  <c r="H47" i="4"/>
  <c r="H41" i="4"/>
  <c r="E53" i="4"/>
  <c r="H53" i="4" s="1"/>
  <c r="E51" i="4"/>
  <c r="H51" i="4" s="1"/>
  <c r="E49" i="4"/>
  <c r="H49" i="4" s="1"/>
  <c r="E47" i="4"/>
  <c r="E45" i="4"/>
  <c r="H45" i="4" s="1"/>
  <c r="E43" i="4"/>
  <c r="H43" i="4" s="1"/>
  <c r="E41" i="4"/>
  <c r="C55" i="4"/>
  <c r="G33" i="4"/>
  <c r="F33" i="4"/>
  <c r="H30" i="4"/>
  <c r="E31" i="4"/>
  <c r="E33" i="4" s="1"/>
  <c r="E30" i="4"/>
  <c r="E29" i="4"/>
  <c r="H29" i="4" s="1"/>
  <c r="E28" i="4"/>
  <c r="H28" i="4" s="1"/>
  <c r="D33" i="4"/>
  <c r="C33" i="4"/>
  <c r="H13" i="4"/>
  <c r="H12" i="4"/>
  <c r="H11" i="4"/>
  <c r="H10" i="4"/>
  <c r="H9" i="4"/>
  <c r="H8" i="4"/>
  <c r="H7" i="4"/>
  <c r="G19" i="4"/>
  <c r="F19" i="4"/>
  <c r="D19" i="4"/>
  <c r="C19" i="4"/>
  <c r="H33" i="4" l="1"/>
  <c r="H55" i="4"/>
  <c r="H31" i="4"/>
  <c r="E55" i="4"/>
  <c r="H19" i="4"/>
  <c r="E19" i="4"/>
  <c r="H40" i="5" l="1"/>
  <c r="H39" i="5"/>
  <c r="H38" i="5"/>
  <c r="H31" i="5"/>
  <c r="H30" i="5"/>
  <c r="H29" i="5"/>
  <c r="H28" i="5"/>
  <c r="H21" i="5"/>
  <c r="H20" i="5"/>
  <c r="H19" i="5"/>
  <c r="H18" i="5"/>
  <c r="H11" i="5"/>
  <c r="H10" i="5"/>
  <c r="H9" i="5"/>
  <c r="H8" i="5"/>
  <c r="E40" i="5"/>
  <c r="E39" i="5"/>
  <c r="E38" i="5"/>
  <c r="E37" i="5"/>
  <c r="H37" i="5" s="1"/>
  <c r="H36" i="5" s="1"/>
  <c r="E34" i="5"/>
  <c r="H34" i="5" s="1"/>
  <c r="E33" i="5"/>
  <c r="H33" i="5" s="1"/>
  <c r="E32" i="5"/>
  <c r="H32" i="5" s="1"/>
  <c r="E31" i="5"/>
  <c r="E30" i="5"/>
  <c r="E29" i="5"/>
  <c r="E28" i="5"/>
  <c r="E27" i="5"/>
  <c r="H27" i="5" s="1"/>
  <c r="E26" i="5"/>
  <c r="H26" i="5" s="1"/>
  <c r="E23" i="5"/>
  <c r="H23" i="5" s="1"/>
  <c r="H22" i="5"/>
  <c r="E21" i="5"/>
  <c r="E20" i="5"/>
  <c r="E19" i="5"/>
  <c r="E18" i="5"/>
  <c r="E17" i="5"/>
  <c r="H17" i="5" s="1"/>
  <c r="E14" i="5"/>
  <c r="H14" i="5" s="1"/>
  <c r="E13" i="5"/>
  <c r="E12" i="5"/>
  <c r="H12" i="5" s="1"/>
  <c r="E11" i="5"/>
  <c r="E10" i="5"/>
  <c r="E9" i="5"/>
  <c r="E8" i="5"/>
  <c r="E7" i="5"/>
  <c r="H7" i="5" s="1"/>
  <c r="G36" i="5"/>
  <c r="G25" i="5"/>
  <c r="G16" i="5"/>
  <c r="G6" i="5"/>
  <c r="F36" i="5"/>
  <c r="F25" i="5"/>
  <c r="F16" i="5"/>
  <c r="F6" i="5"/>
  <c r="D36" i="5"/>
  <c r="D25" i="5"/>
  <c r="D16" i="5"/>
  <c r="D6" i="5"/>
  <c r="C36" i="5"/>
  <c r="C25" i="5"/>
  <c r="C16" i="5"/>
  <c r="C6" i="5"/>
  <c r="G16" i="8"/>
  <c r="F16" i="8"/>
  <c r="E14" i="8"/>
  <c r="H14" i="8" s="1"/>
  <c r="E12" i="8"/>
  <c r="H12" i="8" s="1"/>
  <c r="E10" i="8"/>
  <c r="H10" i="8" s="1"/>
  <c r="H8" i="8"/>
  <c r="H6" i="8"/>
  <c r="D16" i="8"/>
  <c r="C16" i="8"/>
  <c r="H6" i="6"/>
  <c r="H7" i="6"/>
  <c r="H8" i="6"/>
  <c r="H9" i="6"/>
  <c r="H10" i="6"/>
  <c r="H76" i="6"/>
  <c r="H75" i="6"/>
  <c r="H70" i="6"/>
  <c r="H68" i="6"/>
  <c r="H67" i="6"/>
  <c r="H62" i="6"/>
  <c r="H61" i="6"/>
  <c r="H60" i="6"/>
  <c r="H59" i="6"/>
  <c r="H54" i="6"/>
  <c r="H52" i="6"/>
  <c r="H51" i="6"/>
  <c r="H46" i="6"/>
  <c r="H45" i="6"/>
  <c r="H44" i="6"/>
  <c r="H38" i="6"/>
  <c r="H36" i="6"/>
  <c r="H35" i="6"/>
  <c r="H30" i="6"/>
  <c r="H21" i="6"/>
  <c r="H12" i="6"/>
  <c r="H11" i="6"/>
  <c r="H74" i="6"/>
  <c r="H73" i="6"/>
  <c r="H72" i="6"/>
  <c r="H71" i="6"/>
  <c r="H66" i="6"/>
  <c r="H64" i="6"/>
  <c r="H63" i="6"/>
  <c r="H58" i="6"/>
  <c r="H57" i="6"/>
  <c r="H56" i="6"/>
  <c r="H55" i="6"/>
  <c r="H50" i="6"/>
  <c r="H49" i="6"/>
  <c r="H48" i="6"/>
  <c r="H47" i="6"/>
  <c r="H42" i="6"/>
  <c r="H41" i="6"/>
  <c r="H40" i="6"/>
  <c r="H39" i="6"/>
  <c r="H37" i="6"/>
  <c r="H34" i="6"/>
  <c r="H32" i="6"/>
  <c r="H31" i="6"/>
  <c r="H29" i="6"/>
  <c r="H28" i="6"/>
  <c r="H27" i="6"/>
  <c r="H26" i="6"/>
  <c r="H25" i="6"/>
  <c r="H24" i="6"/>
  <c r="H22" i="6"/>
  <c r="H20" i="6"/>
  <c r="H19" i="6"/>
  <c r="H18" i="6"/>
  <c r="H17" i="6"/>
  <c r="H16" i="6"/>
  <c r="H15" i="6"/>
  <c r="H14" i="6"/>
  <c r="G69" i="6"/>
  <c r="G65" i="6"/>
  <c r="G57" i="6"/>
  <c r="G53" i="6"/>
  <c r="G43" i="6"/>
  <c r="G33" i="6"/>
  <c r="G23" i="6"/>
  <c r="G13" i="6"/>
  <c r="G5" i="6"/>
  <c r="F69" i="6"/>
  <c r="F65" i="6"/>
  <c r="F57" i="6"/>
  <c r="F53" i="6"/>
  <c r="F43" i="6"/>
  <c r="F33" i="6"/>
  <c r="F23" i="6"/>
  <c r="F13" i="6"/>
  <c r="F5" i="6"/>
  <c r="D69" i="6"/>
  <c r="D65" i="6"/>
  <c r="D57" i="6"/>
  <c r="D53" i="6"/>
  <c r="D43" i="6"/>
  <c r="D33" i="6"/>
  <c r="D23" i="6"/>
  <c r="D13" i="6"/>
  <c r="D5" i="6"/>
  <c r="C69" i="6"/>
  <c r="H69" i="6" s="1"/>
  <c r="C65" i="6"/>
  <c r="H65" i="6" s="1"/>
  <c r="C57" i="6"/>
  <c r="C53" i="6"/>
  <c r="C43" i="6"/>
  <c r="C33" i="6"/>
  <c r="C23" i="6"/>
  <c r="C13" i="6"/>
  <c r="C5" i="6"/>
  <c r="F42" i="5" l="1"/>
  <c r="C42" i="5"/>
  <c r="H53" i="6"/>
  <c r="H43" i="6"/>
  <c r="H33" i="6"/>
  <c r="H23" i="6"/>
  <c r="H13" i="6"/>
  <c r="H25" i="5"/>
  <c r="D77" i="6"/>
  <c r="E16" i="8"/>
  <c r="H16" i="5"/>
  <c r="C77" i="6"/>
  <c r="E6" i="5"/>
  <c r="G42" i="5"/>
  <c r="G77" i="6"/>
  <c r="E36" i="5"/>
  <c r="D42" i="5"/>
  <c r="F77" i="6"/>
  <c r="H13" i="5"/>
  <c r="H6" i="5" s="1"/>
  <c r="E25" i="5"/>
  <c r="H16" i="8"/>
  <c r="H42" i="5" l="1"/>
  <c r="E42" i="5"/>
  <c r="E77" i="6"/>
  <c r="H5" i="6"/>
  <c r="H77" i="6" s="1"/>
</calcChain>
</file>

<file path=xl/sharedStrings.xml><?xml version="1.0" encoding="utf-8"?>
<sst xmlns="http://schemas.openxmlformats.org/spreadsheetml/2006/main" count="206" uniqueCount="145">
  <si>
    <t>Gasto Corriente</t>
  </si>
  <si>
    <t>Gasto de Capital</t>
  </si>
  <si>
    <t>Amortización de la Deuda y Disminución de Pasivos</t>
  </si>
  <si>
    <t>Relaciones Exteriores</t>
  </si>
  <si>
    <t>Otros Asuntos Sociales</t>
  </si>
  <si>
    <t>Comunicaciones</t>
  </si>
  <si>
    <t>Turismo</t>
  </si>
  <si>
    <t>Adeudos de Ejercicios Fiscales Anteriores</t>
  </si>
  <si>
    <t>Poder Ejecutivo</t>
  </si>
  <si>
    <t>Poder Legislativo</t>
  </si>
  <si>
    <t>Poder Judicial</t>
  </si>
  <si>
    <t>Órganos Autónomos</t>
  </si>
  <si>
    <t>Instituciones Públicas de la Seguridad Social</t>
  </si>
  <si>
    <t>Entidades Paraestatales y Fideicomisos No Empresariales y No Financieros</t>
  </si>
  <si>
    <t>Entidades Paraestatales Empresariales No Financieras con Participación Estatal Mayoritaria</t>
  </si>
  <si>
    <t>Fideicomisos Financieros Públicos con Participación Estatal Mayoritaria</t>
  </si>
  <si>
    <t>Gobierno</t>
  </si>
  <si>
    <t>Justicia</t>
  </si>
  <si>
    <t>Seguridad Nacional</t>
  </si>
  <si>
    <t>Otros Servicios Generales</t>
  </si>
  <si>
    <t>Desarrollo Social</t>
  </si>
  <si>
    <t>Salud</t>
  </si>
  <si>
    <t>Transporte</t>
  </si>
  <si>
    <t>Asuntos Financieros y Hacendarios</t>
  </si>
  <si>
    <t>Agropecuaria, Silvicultura, Pesca y Caza</t>
  </si>
  <si>
    <t>Transferencias, Participaciones y Aportaciones Entre Diferentes Niveles y Ordenes de Gobierno</t>
  </si>
  <si>
    <t>Fideicomisos Empresariales No Financieros con Participación Estatal Mayoritaria</t>
  </si>
  <si>
    <t>Entidades Paraestatales Empresariales Financieras Monetarias con Participación Estatal Mayoritaria</t>
  </si>
  <si>
    <t>Vivienda y Servicios a la Comunidad</t>
  </si>
  <si>
    <t>Asuntos Económicos, Comerciales y Laborales en General</t>
  </si>
  <si>
    <t>Combustibles y Energía</t>
  </si>
  <si>
    <t>Otras Industrias y Otros Asuntos Económicos</t>
  </si>
  <si>
    <t>Otras no Clasificadas en Funciones Anteriores</t>
  </si>
  <si>
    <t>Saneamiento del Sistema Financiero</t>
  </si>
  <si>
    <t>Entidades Paraestatales Finanacieras No Monetarias con Participacion Estatal Mayoritaria</t>
  </si>
  <si>
    <t>Seguridad Social</t>
  </si>
  <si>
    <t>Previsiones</t>
  </si>
  <si>
    <t>Donativos</t>
  </si>
  <si>
    <t>Participaciones</t>
  </si>
  <si>
    <t>Aportaciones</t>
  </si>
  <si>
    <t>Convenios</t>
  </si>
  <si>
    <t>Pensiones y Jubilaciones</t>
  </si>
  <si>
    <t>Legislación</t>
  </si>
  <si>
    <t>Coordinación de la Politica de Gobierno</t>
  </si>
  <si>
    <t>Asuntos de Orden Público y de Seguridad Interior</t>
  </si>
  <si>
    <t>Protección Ambiental</t>
  </si>
  <si>
    <t>Recreación, Cultura y Otras Manifestaciones Sociales</t>
  </si>
  <si>
    <t>Educación</t>
  </si>
  <si>
    <t>Protección Social</t>
  </si>
  <si>
    <t>Desarrollo Económico</t>
  </si>
  <si>
    <t>Minería, Manufacturas y Construcción</t>
  </si>
  <si>
    <t>Ciencia, Tecnología e Innovación</t>
  </si>
  <si>
    <t>Transacciones de la Deuda Pública / Costo Financiero de la Deuda</t>
  </si>
  <si>
    <t>Total del Gasto</t>
  </si>
  <si>
    <t>Concepto</t>
  </si>
  <si>
    <t>Aprobado</t>
  </si>
  <si>
    <t>Modificado</t>
  </si>
  <si>
    <t>Devengado</t>
  </si>
  <si>
    <t>Pagado</t>
  </si>
  <si>
    <t>Subejercicio</t>
  </si>
  <si>
    <t>Egresos</t>
  </si>
  <si>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</si>
  <si>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</si>
  <si>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</si>
  <si>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</si>
  <si>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</si>
  <si>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</si>
  <si>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</si>
  <si>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</si>
  <si>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Deuda Pública</t>
  </si>
  <si>
    <t>Remuneraciones al Personal de Carácter Permanente</t>
  </si>
  <si>
    <t>Remuneraciones al Personal de Carácter Transitorio</t>
  </si>
  <si>
    <t>Remuneraciones Adicionales y Especiales</t>
  </si>
  <si>
    <t>Otras Prestaciones Sociales y Económicas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</si>
  <si>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</si>
  <si>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</si>
  <si>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</si>
  <si>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</si>
  <si>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</si>
  <si>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</si>
  <si>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</si>
  <si>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</si>
  <si>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</si>
  <si>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</si>
  <si>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</si>
  <si>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</si>
  <si>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</si>
  <si>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</si>
  <si>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</si>
  <si>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</si>
  <si>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</si>
  <si>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</si>
  <si>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</si>
  <si>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</si>
  <si>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</si>
  <si>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</si>
  <si>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</si>
  <si>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</si>
  <si>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</si>
  <si>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</si>
  <si>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</si>
  <si>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</si>
  <si>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</si>
  <si>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</si>
  <si>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</si>
  <si>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</si>
  <si>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</si>
  <si>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</si>
  <si>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</si>
  <si>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</si>
  <si>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</si>
  <si>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</si>
  <si>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</si>
  <si>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</si>
  <si>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</si>
  <si>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</si>
  <si>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</si>
  <si>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</si>
  <si>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</si>
  <si>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</si>
  <si>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</si>
  <si>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</si>
  <si>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</si>
  <si>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</si>
  <si>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</si>
  <si>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Ampliaciones/ (Reducciones)</t>
  </si>
  <si>
    <t>3 = (1 + 2 )</t>
  </si>
  <si>
    <t>6 = ( 3 - 4 )</t>
  </si>
  <si>
    <t>PRESIDENTA SIST DIF</t>
  </si>
  <si>
    <t>DIRECCION GENERAL</t>
  </si>
  <si>
    <t>SUB DIRECCION OPERATIVA</t>
  </si>
  <si>
    <t>SUBDIRECCIÓN  ADMINISTRATI</t>
  </si>
  <si>
    <t>COMUNICACIÓN SOCIAL</t>
  </si>
  <si>
    <t>SUBDIRECCIÓN DE EVENTO</t>
  </si>
  <si>
    <t>SUBDIRECCIÓN DE GESTIÓN</t>
  </si>
  <si>
    <t>SUBDIRECCIÓN DE RECURSO</t>
  </si>
  <si>
    <t>SERVICIOS MEDICOS</t>
  </si>
  <si>
    <t>SUBDIRECCIÓN DE VINCULAC</t>
  </si>
  <si>
    <t>Gobierno (Federal/Estatal/Municipal) de Sistema Municipal para el Desarrollo Integral de la Familia de Silao de la Victoria
Estado Analítico del Ejercicio del Presupuesto de Egresos
Clasificación Administrativa
Del 1 de Enero AL 30 DE SEPTIEMBRE DEL 2022</t>
  </si>
  <si>
    <t>Sector Paraestatal del Gobierno (Federal/Estatal/Municipal) de Sistema Municipal para el Desarrollo Integral de la Familia de Silao de la Victoria
Estado Analítico del Ejercicio del Presupuesto de Egresos
Clasificación Administrativa
Del 1 de Enero AL 30 DE SEPTIEMBRE DEL 2022</t>
  </si>
  <si>
    <t>Sistema Municipal para el Desarrollo Integral de la Familia de Silao de la Victoria
Estado Analítico del Ejercicio del Presupuesto de Egresos
Clasificación por Objeto del Gasto(Capítulo y Concepto)
DEL 01 DE  ENERO AL 30 DE SEPTIEMBRE DEL 2022</t>
  </si>
  <si>
    <t>Bajo protesta de decir verdad declaramos que los Estados Financieros y sus notas, son razonablemente correctos y son responsabilidad del emisor.</t>
  </si>
  <si>
    <t>Sistema Municipal para el Desarrollo Integral de la Familia de Silao de la Victoria
Estado Analítico del Ejercicio del Presupuesto de Egresos
Clasificación Ecónomica (Por Tipo de Gasto)
DEL 01 DE ENERO  AL 30 DE SEPTIEMBRE DEL 2022</t>
  </si>
  <si>
    <t>Sistema Municipal para el Desarrollo Integral de la Familia de Silao de la Victoria
Estado Analítico del Ejercicio del Presupuesto de Egresos
Clasificación Administrativa
DEL 01 DE  ENERO AL 30 DE SEPTIEMBRE DEL 2022</t>
  </si>
  <si>
    <t>Sistema Municipal para el Desarrollo Integral de la Familia de Silao de la Victoria
Estado Análitico del Ejercicio del Presupuesto de Egresos
Clasificación Funcional (Finalidad y Función)
DEL 01 DE ENERO AL 30 DE SEPTIEMBRE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</si>
</sst>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10"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sz val="8"/>
      <color theme="0"/>
      <name val="Arial"/>
      <family val="2"/>
    </font>
    <font>
      <b/>
      <sz val="9"/>
      <name val="Arial"/>
      <family val="2"/>
    </font>
    <font>
      <b/>
      <sz val="10"/>
      <name val="Arial"/>
      <family val="2"/>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6">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cellStyleXfs>
  <cellXfs count="69">
    <xf numFmtId="0" fontId="0" fillId="0" borderId="0" xfId="0"/>
    <xf numFmtId="0" fontId="0" fillId="0" borderId="0" xfId="0" applyProtection="1">
      <protection locked="0"/>
    </xf>
    <xf numFmtId="0" fontId="0" fillId="0" borderId="0" xfId="0" applyBorder="1" applyProtection="1">
      <protection locked="0"/>
    </xf>
    <xf numFmtId="0" fontId="0" fillId="0" borderId="0" xfId="0" applyFont="1" applyProtection="1">
      <protection locked="0"/>
    </xf>
    <xf numFmtId="0" fontId="0" fillId="0" borderId="1" xfId="0" applyBorder="1" applyProtection="1">
      <protection locked="0"/>
    </xf>
    <xf numFmtId="0" fontId="2" fillId="0" borderId="1" xfId="0" applyFont="1" applyFill="1" applyBorder="1" applyAlignment="1" applyProtection="1">
      <alignment horizontal="center"/>
    </xf>
    <xf numFmtId="0" fontId="2" fillId="0" borderId="5" xfId="0" applyFont="1" applyFill="1" applyBorder="1" applyAlignment="1" applyProtection="1">
      <alignment horizontal="center"/>
    </xf>
    <xf numFmtId="0" fontId="6" fillId="0" borderId="0" xfId="0" applyFont="1" applyFill="1" applyBorder="1" applyProtection="1"/>
    <xf numFmtId="0" fontId="2" fillId="0" borderId="5" xfId="0" applyFont="1" applyFill="1" applyBorder="1" applyProtection="1">
      <protection locked="0"/>
    </xf>
    <xf numFmtId="4" fontId="6" fillId="2" borderId="8" xfId="9" applyNumberFormat="1" applyFont="1" applyFill="1" applyBorder="1" applyAlignment="1">
      <alignment horizontal="center" vertical="center" wrapText="1"/>
    </xf>
    <xf numFmtId="0" fontId="6" fillId="2" borderId="8" xfId="9" applyNumberFormat="1" applyFont="1" applyFill="1" applyBorder="1" applyAlignment="1">
      <alignment horizontal="center" vertical="center" wrapText="1"/>
    </xf>
    <xf numFmtId="0" fontId="2" fillId="0" borderId="0" xfId="0" applyFont="1" applyFill="1" applyBorder="1" applyAlignment="1" applyProtection="1">
      <alignment horizontal="left"/>
    </xf>
    <xf numFmtId="0" fontId="2" fillId="0" borderId="6" xfId="0" applyFont="1" applyFill="1" applyBorder="1" applyAlignment="1" applyProtection="1">
      <alignment horizontal="left"/>
    </xf>
    <xf numFmtId="0" fontId="6" fillId="0" borderId="6" xfId="0" applyFont="1" applyFill="1" applyBorder="1" applyAlignment="1" applyProtection="1">
      <alignment horizontal="left"/>
      <protection locked="0"/>
    </xf>
    <xf numFmtId="4" fontId="2" fillId="0" borderId="13" xfId="0" applyNumberFormat="1" applyFont="1" applyFill="1" applyBorder="1" applyProtection="1">
      <protection locked="0"/>
    </xf>
    <xf numFmtId="4" fontId="2" fillId="0" borderId="15" xfId="0" applyNumberFormat="1" applyFont="1" applyFill="1" applyBorder="1" applyProtection="1">
      <protection locked="0"/>
    </xf>
    <xf numFmtId="4" fontId="2" fillId="0" borderId="14" xfId="0" applyNumberFormat="1" applyFont="1" applyFill="1" applyBorder="1" applyProtection="1">
      <protection locked="0"/>
    </xf>
    <xf numFmtId="4" fontId="6" fillId="0" borderId="14" xfId="0" applyNumberFormat="1" applyFont="1" applyFill="1" applyBorder="1" applyProtection="1">
      <protection locked="0"/>
    </xf>
    <xf numFmtId="0" fontId="2" fillId="0" borderId="0" xfId="0" applyFont="1" applyBorder="1" applyProtection="1"/>
    <xf numFmtId="0" fontId="2" fillId="0" borderId="6" xfId="0" applyFont="1" applyBorder="1" applyProtection="1"/>
    <xf numFmtId="0" fontId="6" fillId="0" borderId="5" xfId="0" applyFont="1" applyFill="1" applyBorder="1" applyProtection="1">
      <protection locked="0"/>
    </xf>
    <xf numFmtId="0" fontId="2" fillId="0" borderId="13" xfId="0" applyFont="1" applyBorder="1" applyProtection="1">
      <protection locked="0"/>
    </xf>
    <xf numFmtId="0" fontId="2" fillId="0" borderId="4" xfId="0" applyFont="1" applyFill="1" applyBorder="1" applyProtection="1">
      <protection locked="0"/>
    </xf>
    <xf numFmtId="4" fontId="6" fillId="0" borderId="8" xfId="0" applyNumberFormat="1" applyFont="1" applyFill="1" applyBorder="1" applyProtection="1">
      <protection locked="0"/>
    </xf>
    <xf numFmtId="0" fontId="2" fillId="0" borderId="3" xfId="9" applyFont="1" applyFill="1" applyBorder="1" applyAlignment="1">
      <alignment horizontal="center" vertical="center"/>
    </xf>
    <xf numFmtId="0" fontId="2" fillId="0" borderId="7" xfId="0" applyFont="1" applyFill="1" applyBorder="1" applyProtection="1">
      <protection locked="0"/>
    </xf>
    <xf numFmtId="0" fontId="0" fillId="0" borderId="9" xfId="0" applyBorder="1" applyProtection="1">
      <protection locked="0"/>
    </xf>
    <xf numFmtId="0" fontId="6" fillId="0" borderId="0" xfId="9" applyFont="1" applyFill="1" applyBorder="1" applyAlignment="1" applyProtection="1">
      <alignment horizontal="center" vertical="center" wrapText="1"/>
      <protection locked="0"/>
    </xf>
    <xf numFmtId="0" fontId="0" fillId="0" borderId="2" xfId="0" applyBorder="1" applyProtection="1">
      <protection locked="0"/>
    </xf>
    <xf numFmtId="0" fontId="0" fillId="0" borderId="12" xfId="0" applyBorder="1" applyProtection="1">
      <protection locked="0"/>
    </xf>
    <xf numFmtId="0" fontId="0" fillId="0" borderId="5" xfId="0" applyBorder="1" applyProtection="1">
      <protection locked="0"/>
    </xf>
    <xf numFmtId="0" fontId="0" fillId="0" borderId="0" xfId="0" applyBorder="1" applyAlignment="1" applyProtection="1">
      <alignment wrapText="1"/>
      <protection locked="0"/>
    </xf>
    <xf numFmtId="0" fontId="0" fillId="0" borderId="6" xfId="0" applyBorder="1" applyProtection="1">
      <protection locked="0"/>
    </xf>
    <xf numFmtId="4" fontId="0" fillId="0" borderId="13" xfId="0" applyNumberFormat="1" applyBorder="1" applyProtection="1">
      <protection locked="0"/>
    </xf>
    <xf numFmtId="4" fontId="0" fillId="0" borderId="15" xfId="0" applyNumberFormat="1" applyBorder="1" applyProtection="1">
      <protection locked="0"/>
    </xf>
    <xf numFmtId="4" fontId="0" fillId="0" borderId="14" xfId="0" applyNumberFormat="1" applyBorder="1" applyProtection="1">
      <protection locked="0"/>
    </xf>
    <xf numFmtId="4" fontId="2" fillId="0" borderId="13" xfId="9" applyNumberFormat="1" applyFont="1" applyFill="1" applyBorder="1" applyAlignment="1">
      <alignment horizontal="center" vertical="center" wrapText="1"/>
    </xf>
    <xf numFmtId="0" fontId="0" fillId="0" borderId="0" xfId="0" applyFont="1" applyFill="1" applyProtection="1">
      <protection locked="0"/>
    </xf>
    <xf numFmtId="0" fontId="6" fillId="0" borderId="1" xfId="0" applyFont="1" applyFill="1" applyBorder="1" applyAlignment="1">
      <alignment horizontal="center" vertical="center"/>
    </xf>
    <xf numFmtId="0" fontId="6" fillId="0" borderId="0" xfId="0" applyFont="1" applyFill="1" applyBorder="1" applyAlignment="1">
      <alignment wrapText="1"/>
    </xf>
    <xf numFmtId="0" fontId="2" fillId="0" borderId="1" xfId="0" applyFont="1" applyFill="1" applyBorder="1" applyAlignment="1">
      <alignment horizontal="center" vertical="center"/>
    </xf>
    <xf numFmtId="0" fontId="6" fillId="0" borderId="1" xfId="0" applyFont="1" applyFill="1" applyBorder="1" applyAlignment="1">
      <alignment horizontal="left" vertical="center"/>
    </xf>
    <xf numFmtId="0" fontId="2" fillId="0" borderId="0" xfId="0" applyFont="1" applyFill="1" applyBorder="1" applyAlignment="1">
      <alignment horizontal="left" wrapText="1"/>
    </xf>
    <xf numFmtId="0" fontId="6" fillId="0" borderId="0" xfId="0" applyFont="1" applyFill="1" applyBorder="1" applyAlignment="1">
      <alignment horizontal="left" wrapText="1"/>
    </xf>
    <xf numFmtId="0" fontId="2" fillId="0" borderId="1" xfId="0" applyFont="1" applyFill="1" applyBorder="1" applyAlignment="1">
      <alignment horizontal="left" vertical="center"/>
    </xf>
    <xf numFmtId="0" fontId="2" fillId="0" borderId="0" xfId="0" applyFont="1" applyFill="1" applyBorder="1" applyAlignment="1">
      <alignment wrapText="1"/>
    </xf>
    <xf numFmtId="0" fontId="6" fillId="0" borderId="9" xfId="0" applyFont="1" applyFill="1" applyBorder="1" applyProtection="1">
      <protection locked="0"/>
    </xf>
    <xf numFmtId="0" fontId="6" fillId="0" borderId="10" xfId="0" applyFont="1" applyFill="1" applyBorder="1" applyAlignment="1" applyProtection="1">
      <alignment horizontal="left"/>
      <protection locked="0"/>
    </xf>
    <xf numFmtId="0" fontId="2" fillId="0" borderId="1" xfId="0" applyFont="1" applyFill="1" applyBorder="1" applyAlignment="1" applyProtection="1">
      <alignment horizontal="left"/>
    </xf>
    <xf numFmtId="0" fontId="7" fillId="0" borderId="1" xfId="0" applyFont="1" applyBorder="1" applyAlignment="1">
      <alignment horizontal="center" vertical="center" wrapText="1"/>
    </xf>
    <xf numFmtId="4" fontId="2" fillId="0" borderId="15" xfId="0" applyNumberFormat="1" applyFont="1" applyBorder="1" applyProtection="1">
      <protection locked="0"/>
    </xf>
    <xf numFmtId="4" fontId="2" fillId="0" borderId="14" xfId="0" applyNumberFormat="1" applyFont="1" applyBorder="1" applyProtection="1">
      <protection locked="0"/>
    </xf>
    <xf numFmtId="0" fontId="6" fillId="2" borderId="9" xfId="9" applyFont="1" applyFill="1" applyBorder="1" applyAlignment="1" applyProtection="1">
      <alignment horizontal="center" vertical="center" wrapText="1"/>
      <protection locked="0"/>
    </xf>
    <xf numFmtId="0" fontId="6" fillId="2" borderId="10" xfId="9" applyFont="1" applyFill="1" applyBorder="1" applyAlignment="1" applyProtection="1">
      <alignment horizontal="center" vertical="center" wrapText="1"/>
      <protection locked="0"/>
    </xf>
    <xf numFmtId="0" fontId="6" fillId="2" borderId="11" xfId="9" applyFont="1" applyFill="1" applyBorder="1" applyAlignment="1" applyProtection="1">
      <alignment horizontal="center" vertical="center" wrapText="1"/>
      <protection locked="0"/>
    </xf>
    <xf numFmtId="4" fontId="6" fillId="2" borderId="13" xfId="9" applyNumberFormat="1" applyFont="1" applyFill="1" applyBorder="1" applyAlignment="1">
      <alignment horizontal="center" vertical="center" wrapText="1"/>
    </xf>
    <xf numFmtId="4" fontId="6" fillId="2" borderId="14" xfId="9" applyNumberFormat="1" applyFont="1" applyFill="1" applyBorder="1" applyAlignment="1">
      <alignment horizontal="center" vertical="center" wrapText="1"/>
    </xf>
    <xf numFmtId="0" fontId="6" fillId="2" borderId="2" xfId="9" applyFont="1" applyFill="1" applyBorder="1" applyAlignment="1">
      <alignment horizontal="center" vertical="center"/>
    </xf>
    <xf numFmtId="0" fontId="6" fillId="2" borderId="3" xfId="9" applyFont="1" applyFill="1" applyBorder="1" applyAlignment="1">
      <alignment horizontal="center" vertical="center"/>
    </xf>
    <xf numFmtId="0" fontId="6" fillId="2" borderId="1"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5" xfId="9" applyFont="1" applyFill="1" applyBorder="1" applyAlignment="1">
      <alignment horizontal="center" vertical="center"/>
    </xf>
    <xf numFmtId="0" fontId="6" fillId="2" borderId="7" xfId="9" applyFont="1" applyFill="1" applyBorder="1" applyAlignment="1">
      <alignment horizontal="center" vertical="center"/>
    </xf>
    <xf numFmtId="0" fontId="8" fillId="2" borderId="9" xfId="9" applyFont="1" applyFill="1" applyBorder="1" applyAlignment="1" applyProtection="1">
      <alignment horizontal="center" vertical="center" wrapText="1"/>
      <protection locked="0"/>
    </xf>
    <xf numFmtId="0" fontId="8" fillId="2" borderId="10" xfId="9" applyFont="1" applyFill="1" applyBorder="1" applyAlignment="1" applyProtection="1">
      <alignment horizontal="center" vertical="center" wrapText="1"/>
      <protection locked="0"/>
    </xf>
    <xf numFmtId="0" fontId="8" fillId="2" borderId="11" xfId="9" applyFont="1" applyFill="1" applyBorder="1" applyAlignment="1" applyProtection="1">
      <alignment horizontal="center" vertical="center" wrapText="1"/>
      <protection locked="0"/>
    </xf>
    <xf numFmtId="0" fontId="9" fillId="2" borderId="9" xfId="9" applyFont="1" applyFill="1" applyBorder="1" applyAlignment="1" applyProtection="1">
      <alignment horizontal="center" vertical="center" wrapText="1"/>
      <protection locked="0"/>
    </xf>
    <xf numFmtId="0" fontId="9" fillId="2" borderId="10" xfId="9" applyFont="1" applyFill="1" applyBorder="1" applyAlignment="1" applyProtection="1">
      <alignment horizontal="center" vertical="center" wrapText="1"/>
      <protection locked="0"/>
    </xf>
    <xf numFmtId="0" fontId="9" fillId="2" borderId="11" xfId="9" applyFont="1" applyFill="1" applyBorder="1" applyAlignment="1" applyProtection="1">
      <alignment horizontal="center" vertical="center" wrapText="1"/>
      <protection locked="0"/>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1</xdr:col>
      <xdr:colOff>414844</xdr:colOff>
      <xdr:row>0</xdr:row>
      <xdr:rowOff>565150</xdr:rowOff>
    </xdr:to>
    <xdr:pic>
      <xdr:nvPicPr>
        <xdr:cNvPr id="2" name="Imagen 1"/>
        <xdr:cNvPicPr>
          <a:picLocks noChangeAspect="1"/>
        </xdr:cNvPicPr>
      </xdr:nvPicPr>
      <xdr:blipFill>
        <a:blip xmlns:r="http://schemas.openxmlformats.org/officeDocument/2006/relationships" r:embed="rId1"/>
        <a:stretch>
          <a:fillRect/>
        </a:stretch>
      </xdr:blipFill>
      <xdr:spPr>
        <a:xfrm>
          <a:off x="31750" y="0"/>
          <a:ext cx="713294" cy="565150"/>
        </a:xfrm>
        <a:prstGeom prst="rect">
          <a:avLst/>
        </a:prstGeom>
      </xdr:spPr>
    </xdr:pic>
    <xdr:clientData/>
  </xdr:twoCellAnchor>
  <xdr:twoCellAnchor editAs="oneCell">
    <xdr:from>
      <xdr:col>1</xdr:col>
      <xdr:colOff>127000</xdr:colOff>
      <xdr:row>79</xdr:row>
      <xdr:rowOff>95250</xdr:rowOff>
    </xdr:from>
    <xdr:to>
      <xdr:col>6</xdr:col>
      <xdr:colOff>185090</xdr:colOff>
      <xdr:row>85</xdr:row>
      <xdr:rowOff>52640</xdr:rowOff>
    </xdr:to>
    <xdr:pic>
      <xdr:nvPicPr>
        <xdr:cNvPr id="3" name="Imagen 2"/>
        <xdr:cNvPicPr>
          <a:picLocks noChangeAspect="1"/>
        </xdr:cNvPicPr>
      </xdr:nvPicPr>
      <xdr:blipFill>
        <a:blip xmlns:r="http://schemas.openxmlformats.org/officeDocument/2006/relationships" r:embed="rId2"/>
        <a:stretch>
          <a:fillRect/>
        </a:stretch>
      </xdr:blipFill>
      <xdr:spPr>
        <a:xfrm>
          <a:off x="457200" y="10902950"/>
          <a:ext cx="7919390" cy="7193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1</xdr:col>
      <xdr:colOff>706944</xdr:colOff>
      <xdr:row>0</xdr:row>
      <xdr:rowOff>566977</xdr:rowOff>
    </xdr:to>
    <xdr:pic>
      <xdr:nvPicPr>
        <xdr:cNvPr id="2" name="Imagen 1"/>
        <xdr:cNvPicPr>
          <a:picLocks noChangeAspect="1"/>
        </xdr:cNvPicPr>
      </xdr:nvPicPr>
      <xdr:blipFill>
        <a:blip xmlns:r="http://schemas.openxmlformats.org/officeDocument/2006/relationships" r:embed="rId1"/>
        <a:stretch>
          <a:fillRect/>
        </a:stretch>
      </xdr:blipFill>
      <xdr:spPr>
        <a:xfrm>
          <a:off x="152400" y="0"/>
          <a:ext cx="713294" cy="566977"/>
        </a:xfrm>
        <a:prstGeom prst="rect">
          <a:avLst/>
        </a:prstGeom>
      </xdr:spPr>
    </xdr:pic>
    <xdr:clientData/>
  </xdr:twoCellAnchor>
  <xdr:twoCellAnchor editAs="oneCell">
    <xdr:from>
      <xdr:col>1</xdr:col>
      <xdr:colOff>234950</xdr:colOff>
      <xdr:row>18</xdr:row>
      <xdr:rowOff>95250</xdr:rowOff>
    </xdr:from>
    <xdr:to>
      <xdr:col>7</xdr:col>
      <xdr:colOff>191440</xdr:colOff>
      <xdr:row>24</xdr:row>
      <xdr:rowOff>52640</xdr:rowOff>
    </xdr:to>
    <xdr:pic>
      <xdr:nvPicPr>
        <xdr:cNvPr id="3" name="Imagen 2"/>
        <xdr:cNvPicPr>
          <a:picLocks noChangeAspect="1"/>
        </xdr:cNvPicPr>
      </xdr:nvPicPr>
      <xdr:blipFill>
        <a:blip xmlns:r="http://schemas.openxmlformats.org/officeDocument/2006/relationships" r:embed="rId2"/>
        <a:stretch>
          <a:fillRect/>
        </a:stretch>
      </xdr:blipFill>
      <xdr:spPr>
        <a:xfrm>
          <a:off x="393700" y="3098800"/>
          <a:ext cx="7919390" cy="7193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692150</xdr:colOff>
      <xdr:row>57</xdr:row>
      <xdr:rowOff>101600</xdr:rowOff>
    </xdr:from>
    <xdr:to>
      <xdr:col>6</xdr:col>
      <xdr:colOff>947090</xdr:colOff>
      <xdr:row>63</xdr:row>
      <xdr:rowOff>58990</xdr:rowOff>
    </xdr:to>
    <xdr:pic>
      <xdr:nvPicPr>
        <xdr:cNvPr id="2" name="Imagen 1"/>
        <xdr:cNvPicPr>
          <a:picLocks noChangeAspect="1"/>
        </xdr:cNvPicPr>
      </xdr:nvPicPr>
      <xdr:blipFill>
        <a:blip xmlns:r="http://schemas.openxmlformats.org/officeDocument/2006/relationships" r:embed="rId1"/>
        <a:stretch>
          <a:fillRect/>
        </a:stretch>
      </xdr:blipFill>
      <xdr:spPr>
        <a:xfrm>
          <a:off x="850900" y="9842500"/>
          <a:ext cx="7919390" cy="719390"/>
        </a:xfrm>
        <a:prstGeom prst="rect">
          <a:avLst/>
        </a:prstGeom>
      </xdr:spPr>
    </xdr:pic>
    <xdr:clientData/>
  </xdr:twoCellAnchor>
  <xdr:twoCellAnchor editAs="oneCell">
    <xdr:from>
      <xdr:col>0</xdr:col>
      <xdr:colOff>127000</xdr:colOff>
      <xdr:row>0</xdr:row>
      <xdr:rowOff>0</xdr:rowOff>
    </xdr:from>
    <xdr:to>
      <xdr:col>1</xdr:col>
      <xdr:colOff>647700</xdr:colOff>
      <xdr:row>0</xdr:row>
      <xdr:rowOff>708486</xdr:rowOff>
    </xdr:to>
    <xdr:pic>
      <xdr:nvPicPr>
        <xdr:cNvPr id="3" name="Imagen 2"/>
        <xdr:cNvPicPr>
          <a:picLocks noChangeAspect="1"/>
        </xdr:cNvPicPr>
      </xdr:nvPicPr>
      <xdr:blipFill>
        <a:blip xmlns:r="http://schemas.openxmlformats.org/officeDocument/2006/relationships" r:embed="rId2"/>
        <a:stretch>
          <a:fillRect/>
        </a:stretch>
      </xdr:blipFill>
      <xdr:spPr>
        <a:xfrm>
          <a:off x="127000" y="0"/>
          <a:ext cx="679450" cy="7084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1</xdr:col>
      <xdr:colOff>571499</xdr:colOff>
      <xdr:row>1</xdr:row>
      <xdr:rowOff>5776</xdr:rowOff>
    </xdr:to>
    <xdr:pic>
      <xdr:nvPicPr>
        <xdr:cNvPr id="2" name="Imagen 1"/>
        <xdr:cNvPicPr>
          <a:picLocks noChangeAspect="1"/>
        </xdr:cNvPicPr>
      </xdr:nvPicPr>
      <xdr:blipFill>
        <a:blip xmlns:r="http://schemas.openxmlformats.org/officeDocument/2006/relationships" r:embed="rId1"/>
        <a:stretch>
          <a:fillRect/>
        </a:stretch>
      </xdr:blipFill>
      <xdr:spPr>
        <a:xfrm>
          <a:off x="152400" y="0"/>
          <a:ext cx="692149" cy="723326"/>
        </a:xfrm>
        <a:prstGeom prst="rect">
          <a:avLst/>
        </a:prstGeom>
      </xdr:spPr>
    </xdr:pic>
    <xdr:clientData/>
  </xdr:twoCellAnchor>
  <xdr:twoCellAnchor editAs="oneCell">
    <xdr:from>
      <xdr:col>1</xdr:col>
      <xdr:colOff>876300</xdr:colOff>
      <xdr:row>44</xdr:row>
      <xdr:rowOff>76200</xdr:rowOff>
    </xdr:from>
    <xdr:to>
      <xdr:col>6</xdr:col>
      <xdr:colOff>845490</xdr:colOff>
      <xdr:row>50</xdr:row>
      <xdr:rowOff>33590</xdr:rowOff>
    </xdr:to>
    <xdr:pic>
      <xdr:nvPicPr>
        <xdr:cNvPr id="3" name="Imagen 2"/>
        <xdr:cNvPicPr>
          <a:picLocks noChangeAspect="1"/>
        </xdr:cNvPicPr>
      </xdr:nvPicPr>
      <xdr:blipFill>
        <a:blip xmlns:r="http://schemas.openxmlformats.org/officeDocument/2006/relationships" r:embed="rId2"/>
        <a:stretch>
          <a:fillRect/>
        </a:stretch>
      </xdr:blipFill>
      <xdr:spPr>
        <a:xfrm>
          <a:off x="1149350" y="6788150"/>
          <a:ext cx="7919390" cy="7193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showGridLines="0" workbookViewId="0">
      <selection activeCell="B5" sqref="B5"/>
    </sheetView>
  </sheetViews>
  <sheetFormatPr baseColWidth="10" defaultColWidth="12" defaultRowHeight="10" x14ac:dyDescent="0.2"/>
  <cols>
    <col min="1" max="1" width="5.77734375" style="1" customWidth="1"/>
    <col min="2" max="2" width="62.77734375" style="1" customWidth="1"/>
    <col min="3" max="3" width="18.33203125" style="1" customWidth="1"/>
    <col min="4" max="4" width="19.77734375" style="1" customWidth="1"/>
    <col min="5" max="8" width="18.33203125" style="1" customWidth="1"/>
    <col min="9" max="16384" width="12" style="1"/>
  </cols>
  <sheetData>
    <row r="1" spans="1:8" ht="50.15" customHeight="1" x14ac:dyDescent="0.2">
      <c r="A1" s="63" t="s">
        <v>140</v>
      </c>
      <c r="B1" s="64"/>
      <c r="C1" s="64"/>
      <c r="D1" s="64"/>
      <c r="E1" s="64"/>
      <c r="F1" s="64"/>
      <c r="G1" s="64"/>
      <c r="H1" s="65"/>
    </row>
    <row r="2" spans="1:8" ht="10.5" x14ac:dyDescent="0.2">
      <c r="A2" s="57" t="s">
        <v>54</v>
      </c>
      <c r="B2" s="58"/>
      <c r="C2" s="52" t="s">
        <v>60</v>
      </c>
      <c r="D2" s="53"/>
      <c r="E2" s="53"/>
      <c r="F2" s="53"/>
      <c r="G2" s="54"/>
      <c r="H2" s="55" t="s">
        <v>59</v>
      </c>
    </row>
    <row r="3" spans="1:8" ht="25" customHeight="1" x14ac:dyDescent="0.2">
      <c r="A3" s="59"/>
      <c r="B3" s="60"/>
      <c r="C3" s="9" t="s">
        <v>55</v>
      </c>
      <c r="D3" s="9" t="s">
        <v>125</v>
      </c>
      <c r="E3" s="9" t="s">
        <v>56</v>
      </c>
      <c r="F3" s="9" t="s">
        <v>57</v>
      </c>
      <c r="G3" s="9" t="s">
        <v>58</v>
      </c>
      <c r="H3" s="56"/>
    </row>
    <row r="4" spans="1:8" ht="10.5" x14ac:dyDescent="0.2">
      <c r="A4" s="61"/>
      <c r="B4" s="62"/>
      <c r="C4" s="10">
        <v>1</v>
      </c>
      <c r="D4" s="10">
        <v>2</v>
      </c>
      <c r="E4" s="10" t="s">
        <v>126</v>
      </c>
      <c r="F4" s="10">
        <v>4</v>
      </c>
      <c r="G4" s="10">
        <v>5</v>
      </c>
      <c r="H4" s="10" t="s">
        <v>127</v>
      </c>
    </row>
    <row r="5" spans="1:8" ht="10.5" x14ac:dyDescent="0.25">
      <c r="A5" s="48" t="s">
        <v>61</v>
      </c>
      <c r="B5" s="7"/>
      <c r="C5" s="14">
        <f>SUM(C6:C12)</f>
        <v>27828153.480000004</v>
      </c>
      <c r="D5" s="14">
        <f>SUM(D6:D12)</f>
        <v>-1205619.6100000001</v>
      </c>
      <c r="E5" s="14">
        <v>26369383.870000001</v>
      </c>
      <c r="F5" s="14">
        <f>SUM(F6:F12)</f>
        <v>16242512.030000001</v>
      </c>
      <c r="G5" s="14">
        <f>SUM(G6:G12)</f>
        <v>16242512.030000001</v>
      </c>
      <c r="H5" s="14">
        <f>E5-F5</f>
        <v>10126871.84</v>
      </c>
    </row>
    <row r="6" spans="1:8" x14ac:dyDescent="0.2">
      <c r="A6" s="49">
        <v>1100</v>
      </c>
      <c r="B6" s="11" t="s">
        <v>70</v>
      </c>
      <c r="C6" s="15">
        <v>19545629.390000001</v>
      </c>
      <c r="D6" s="15">
        <v>-1863539.55</v>
      </c>
      <c r="E6" s="15">
        <v>17682089.84</v>
      </c>
      <c r="F6" s="15">
        <v>12147874.82</v>
      </c>
      <c r="G6" s="15">
        <v>12147874.82</v>
      </c>
      <c r="H6" s="15">
        <f t="shared" ref="H6:H69" si="0">E6-F6</f>
        <v>5534215.0199999996</v>
      </c>
    </row>
    <row r="7" spans="1:8" x14ac:dyDescent="0.2">
      <c r="A7" s="49">
        <v>1200</v>
      </c>
      <c r="B7" s="11" t="s">
        <v>71</v>
      </c>
      <c r="C7" s="15">
        <v>800000</v>
      </c>
      <c r="D7" s="15">
        <v>666811.64</v>
      </c>
      <c r="E7" s="15">
        <v>1466811.64</v>
      </c>
      <c r="F7" s="15">
        <v>1097138.29</v>
      </c>
      <c r="G7" s="15">
        <v>1097138.29</v>
      </c>
      <c r="H7" s="15">
        <f t="shared" si="0"/>
        <v>369673.34999999986</v>
      </c>
    </row>
    <row r="8" spans="1:8" x14ac:dyDescent="0.2">
      <c r="A8" s="49">
        <v>1300</v>
      </c>
      <c r="B8" s="11" t="s">
        <v>72</v>
      </c>
      <c r="C8" s="15">
        <v>3106954.6</v>
      </c>
      <c r="D8" s="15">
        <v>7885</v>
      </c>
      <c r="E8" s="15">
        <v>3115839.6</v>
      </c>
      <c r="F8" s="15">
        <v>635366.64</v>
      </c>
      <c r="G8" s="15">
        <v>635366.64</v>
      </c>
      <c r="H8" s="15">
        <f t="shared" si="0"/>
        <v>2480472.96</v>
      </c>
    </row>
    <row r="9" spans="1:8" x14ac:dyDescent="0.2">
      <c r="A9" s="49">
        <v>1400</v>
      </c>
      <c r="B9" s="11" t="s">
        <v>35</v>
      </c>
      <c r="C9" s="15">
        <v>60000</v>
      </c>
      <c r="D9" s="15">
        <v>6291.3</v>
      </c>
      <c r="E9" s="15">
        <v>84291.3</v>
      </c>
      <c r="F9" s="15">
        <v>84291.3</v>
      </c>
      <c r="G9" s="15">
        <v>84291.3</v>
      </c>
      <c r="H9" s="15">
        <f t="shared" si="0"/>
        <v>0</v>
      </c>
    </row>
    <row r="10" spans="1:8" x14ac:dyDescent="0.2">
      <c r="A10" s="49">
        <v>1500</v>
      </c>
      <c r="B10" s="11" t="s">
        <v>73</v>
      </c>
      <c r="C10" s="15">
        <v>4315569.49</v>
      </c>
      <c r="D10" s="15">
        <v>-23068</v>
      </c>
      <c r="E10" s="15">
        <v>4020351.49</v>
      </c>
      <c r="F10" s="15">
        <v>2277840.98</v>
      </c>
      <c r="G10" s="15">
        <v>2277840.98</v>
      </c>
      <c r="H10" s="15">
        <f t="shared" si="0"/>
        <v>1742510.5100000002</v>
      </c>
    </row>
    <row r="11" spans="1:8" x14ac:dyDescent="0.2">
      <c r="A11" s="49">
        <v>1600</v>
      </c>
      <c r="B11" s="11" t="s">
        <v>36</v>
      </c>
      <c r="C11" s="15">
        <v>0</v>
      </c>
      <c r="D11" s="15">
        <v>0</v>
      </c>
      <c r="E11" s="15"/>
      <c r="F11" s="15">
        <v>0</v>
      </c>
      <c r="G11" s="15">
        <v>0</v>
      </c>
      <c r="H11" s="15">
        <f t="shared" si="0"/>
        <v>0</v>
      </c>
    </row>
    <row r="12" spans="1:8" x14ac:dyDescent="0.2">
      <c r="A12" s="49">
        <v>1700</v>
      </c>
      <c r="B12" s="11" t="s">
        <v>74</v>
      </c>
      <c r="C12" s="15">
        <v>0</v>
      </c>
      <c r="D12" s="15">
        <v>0</v>
      </c>
      <c r="E12" s="15"/>
      <c r="F12" s="15">
        <v>0</v>
      </c>
      <c r="G12" s="15">
        <v>0</v>
      </c>
      <c r="H12" s="15">
        <f t="shared" si="0"/>
        <v>0</v>
      </c>
    </row>
    <row r="13" spans="1:8" ht="10.5" x14ac:dyDescent="0.25">
      <c r="A13" s="48" t="s">
        <v>62</v>
      </c>
      <c r="B13" s="7"/>
      <c r="C13" s="15">
        <f>SUM(C14:C22)</f>
        <v>3111114.57</v>
      </c>
      <c r="D13" s="15">
        <f>SUM(D14:D22)</f>
        <v>-53970.94</v>
      </c>
      <c r="E13" s="15">
        <v>2580143.63</v>
      </c>
      <c r="F13" s="15">
        <f>SUM(F14:F22)</f>
        <v>1887918.26</v>
      </c>
      <c r="G13" s="15">
        <f>SUM(G14:G22)</f>
        <v>1881818.22</v>
      </c>
      <c r="H13" s="15">
        <f t="shared" si="0"/>
        <v>692225.36999999988</v>
      </c>
    </row>
    <row r="14" spans="1:8" x14ac:dyDescent="0.2">
      <c r="A14" s="49">
        <v>2100</v>
      </c>
      <c r="B14" s="11" t="s">
        <v>75</v>
      </c>
      <c r="C14" s="15">
        <v>1134000</v>
      </c>
      <c r="D14" s="15">
        <v>-29740</v>
      </c>
      <c r="E14" s="15">
        <v>703260</v>
      </c>
      <c r="F14" s="15">
        <v>510952.64</v>
      </c>
      <c r="G14" s="15">
        <v>510952.64</v>
      </c>
      <c r="H14" s="15">
        <f t="shared" si="0"/>
        <v>192307.36</v>
      </c>
    </row>
    <row r="15" spans="1:8" x14ac:dyDescent="0.2">
      <c r="A15" s="49">
        <v>2200</v>
      </c>
      <c r="B15" s="11" t="s">
        <v>76</v>
      </c>
      <c r="C15" s="15">
        <v>176000</v>
      </c>
      <c r="D15" s="15">
        <v>15200</v>
      </c>
      <c r="E15" s="15">
        <v>191200</v>
      </c>
      <c r="F15" s="15">
        <v>144805.19</v>
      </c>
      <c r="G15" s="15">
        <v>144805.19</v>
      </c>
      <c r="H15" s="15">
        <f t="shared" si="0"/>
        <v>46394.81</v>
      </c>
    </row>
    <row r="16" spans="1:8" x14ac:dyDescent="0.2">
      <c r="A16" s="49">
        <v>2300</v>
      </c>
      <c r="B16" s="11" t="s">
        <v>77</v>
      </c>
      <c r="C16" s="15">
        <v>65000</v>
      </c>
      <c r="D16" s="15">
        <v>0</v>
      </c>
      <c r="E16" s="15">
        <v>65000</v>
      </c>
      <c r="F16" s="15">
        <v>52903.99</v>
      </c>
      <c r="G16" s="15">
        <v>52903.99</v>
      </c>
      <c r="H16" s="15">
        <f t="shared" si="0"/>
        <v>12096.010000000002</v>
      </c>
    </row>
    <row r="17" spans="1:8" x14ac:dyDescent="0.2">
      <c r="A17" s="49">
        <v>2400</v>
      </c>
      <c r="B17" s="11" t="s">
        <v>78</v>
      </c>
      <c r="C17" s="15">
        <v>71000</v>
      </c>
      <c r="D17" s="15">
        <v>28057.52</v>
      </c>
      <c r="E17" s="15">
        <v>99057.52</v>
      </c>
      <c r="F17" s="15">
        <v>63813.91</v>
      </c>
      <c r="G17" s="15">
        <v>63813.91</v>
      </c>
      <c r="H17" s="15">
        <f t="shared" si="0"/>
        <v>35243.61</v>
      </c>
    </row>
    <row r="18" spans="1:8" x14ac:dyDescent="0.2">
      <c r="A18" s="49">
        <v>2500</v>
      </c>
      <c r="B18" s="11" t="s">
        <v>79</v>
      </c>
      <c r="C18" s="15">
        <v>70000</v>
      </c>
      <c r="D18" s="15">
        <v>58279.519999999997</v>
      </c>
      <c r="E18" s="15">
        <v>128279.52</v>
      </c>
      <c r="F18" s="15">
        <v>117119.54</v>
      </c>
      <c r="G18" s="15">
        <v>117119.54</v>
      </c>
      <c r="H18" s="15">
        <f t="shared" si="0"/>
        <v>11159.98000000001</v>
      </c>
    </row>
    <row r="19" spans="1:8" x14ac:dyDescent="0.2">
      <c r="A19" s="49">
        <v>2600</v>
      </c>
      <c r="B19" s="11" t="s">
        <v>80</v>
      </c>
      <c r="C19" s="15">
        <v>1146000</v>
      </c>
      <c r="D19" s="15">
        <v>-85548.98</v>
      </c>
      <c r="E19" s="15">
        <v>984451.02</v>
      </c>
      <c r="F19" s="15">
        <v>667823.02</v>
      </c>
      <c r="G19" s="15">
        <v>661722.98</v>
      </c>
      <c r="H19" s="15">
        <f t="shared" si="0"/>
        <v>316628</v>
      </c>
    </row>
    <row r="20" spans="1:8" x14ac:dyDescent="0.2">
      <c r="A20" s="49">
        <v>2700</v>
      </c>
      <c r="B20" s="11" t="s">
        <v>81</v>
      </c>
      <c r="C20" s="15">
        <v>327000</v>
      </c>
      <c r="D20" s="15">
        <v>-27000</v>
      </c>
      <c r="E20" s="15">
        <v>300000</v>
      </c>
      <c r="F20" s="15">
        <v>288353.99</v>
      </c>
      <c r="G20" s="15">
        <v>288353.99</v>
      </c>
      <c r="H20" s="15">
        <f t="shared" si="0"/>
        <v>11646.010000000009</v>
      </c>
    </row>
    <row r="21" spans="1:8" x14ac:dyDescent="0.2">
      <c r="A21" s="49">
        <v>2800</v>
      </c>
      <c r="B21" s="11" t="s">
        <v>82</v>
      </c>
      <c r="C21" s="15">
        <v>0</v>
      </c>
      <c r="D21" s="15">
        <v>0</v>
      </c>
      <c r="E21" s="15"/>
      <c r="F21" s="15">
        <v>0</v>
      </c>
      <c r="G21" s="15">
        <v>0</v>
      </c>
      <c r="H21" s="15">
        <f t="shared" si="0"/>
        <v>0</v>
      </c>
    </row>
    <row r="22" spans="1:8" x14ac:dyDescent="0.2">
      <c r="A22" s="49">
        <v>2900</v>
      </c>
      <c r="B22" s="11" t="s">
        <v>83</v>
      </c>
      <c r="C22" s="15">
        <v>122114.57</v>
      </c>
      <c r="D22" s="15">
        <v>-13219</v>
      </c>
      <c r="E22" s="15">
        <v>108895.57</v>
      </c>
      <c r="F22" s="15">
        <v>42145.98</v>
      </c>
      <c r="G22" s="15">
        <v>42145.98</v>
      </c>
      <c r="H22" s="15">
        <f t="shared" si="0"/>
        <v>66749.59</v>
      </c>
    </row>
    <row r="23" spans="1:8" ht="10.5" x14ac:dyDescent="0.25">
      <c r="A23" s="48" t="s">
        <v>63</v>
      </c>
      <c r="B23" s="7"/>
      <c r="C23" s="15">
        <f>SUM(C24:C32)</f>
        <v>3914749.35</v>
      </c>
      <c r="D23" s="15">
        <f>SUM(D24:D32)</f>
        <v>116757.16000000003</v>
      </c>
      <c r="E23" s="15">
        <v>4470756.51</v>
      </c>
      <c r="F23" s="15">
        <f>SUM(F24:F32)</f>
        <v>3137854.2699999996</v>
      </c>
      <c r="G23" s="15">
        <f>SUM(G24:G32)</f>
        <v>3137642.01</v>
      </c>
      <c r="H23" s="15">
        <f t="shared" si="0"/>
        <v>1332902.2400000002</v>
      </c>
    </row>
    <row r="24" spans="1:8" x14ac:dyDescent="0.2">
      <c r="A24" s="49">
        <v>3100</v>
      </c>
      <c r="B24" s="11" t="s">
        <v>84</v>
      </c>
      <c r="C24" s="15">
        <v>984220</v>
      </c>
      <c r="D24" s="15">
        <v>-6650</v>
      </c>
      <c r="E24" s="15">
        <v>892220</v>
      </c>
      <c r="F24" s="15">
        <v>598640.61</v>
      </c>
      <c r="G24" s="15">
        <v>598640.61</v>
      </c>
      <c r="H24" s="15">
        <f t="shared" si="0"/>
        <v>293579.39</v>
      </c>
    </row>
    <row r="25" spans="1:8" x14ac:dyDescent="0.2">
      <c r="A25" s="49">
        <v>3200</v>
      </c>
      <c r="B25" s="11" t="s">
        <v>85</v>
      </c>
      <c r="C25" s="15">
        <v>0</v>
      </c>
      <c r="D25" s="15">
        <v>25000</v>
      </c>
      <c r="E25" s="15">
        <v>70600</v>
      </c>
      <c r="F25" s="15">
        <v>44564.21</v>
      </c>
      <c r="G25" s="15">
        <v>44564.21</v>
      </c>
      <c r="H25" s="15">
        <f t="shared" si="0"/>
        <v>26035.79</v>
      </c>
    </row>
    <row r="26" spans="1:8" x14ac:dyDescent="0.2">
      <c r="A26" s="49">
        <v>3300</v>
      </c>
      <c r="B26" s="11" t="s">
        <v>86</v>
      </c>
      <c r="C26" s="15">
        <v>65000</v>
      </c>
      <c r="D26" s="15">
        <v>91976</v>
      </c>
      <c r="E26" s="15">
        <v>156976</v>
      </c>
      <c r="F26" s="15">
        <v>134995.04</v>
      </c>
      <c r="G26" s="15">
        <v>134995.04</v>
      </c>
      <c r="H26" s="15">
        <f t="shared" si="0"/>
        <v>21980.959999999992</v>
      </c>
    </row>
    <row r="27" spans="1:8" x14ac:dyDescent="0.2">
      <c r="A27" s="49">
        <v>3400</v>
      </c>
      <c r="B27" s="11" t="s">
        <v>87</v>
      </c>
      <c r="C27" s="15">
        <v>163000</v>
      </c>
      <c r="D27" s="15">
        <v>67696.27</v>
      </c>
      <c r="E27" s="15">
        <v>214696.27</v>
      </c>
      <c r="F27" s="15">
        <v>201403.93</v>
      </c>
      <c r="G27" s="15">
        <v>201191.67</v>
      </c>
      <c r="H27" s="15">
        <f t="shared" si="0"/>
        <v>13292.339999999997</v>
      </c>
    </row>
    <row r="28" spans="1:8" x14ac:dyDescent="0.2">
      <c r="A28" s="49">
        <v>3500</v>
      </c>
      <c r="B28" s="11" t="s">
        <v>88</v>
      </c>
      <c r="C28" s="15">
        <v>1108626.04</v>
      </c>
      <c r="D28" s="15">
        <v>95504.5</v>
      </c>
      <c r="E28" s="15">
        <v>1704130.54</v>
      </c>
      <c r="F28" s="15">
        <v>1201582.8</v>
      </c>
      <c r="G28" s="15">
        <v>1201582.8</v>
      </c>
      <c r="H28" s="15">
        <f t="shared" si="0"/>
        <v>502547.74</v>
      </c>
    </row>
    <row r="29" spans="1:8" x14ac:dyDescent="0.2">
      <c r="A29" s="49">
        <v>3600</v>
      </c>
      <c r="B29" s="11" t="s">
        <v>89</v>
      </c>
      <c r="C29" s="15">
        <v>40000</v>
      </c>
      <c r="D29" s="15">
        <v>61943.76</v>
      </c>
      <c r="E29" s="15">
        <v>101943.76</v>
      </c>
      <c r="F29" s="15">
        <v>53446.28</v>
      </c>
      <c r="G29" s="15">
        <v>53446.28</v>
      </c>
      <c r="H29" s="15">
        <f t="shared" si="0"/>
        <v>48497.479999999996</v>
      </c>
    </row>
    <row r="30" spans="1:8" x14ac:dyDescent="0.2">
      <c r="A30" s="49">
        <v>3700</v>
      </c>
      <c r="B30" s="11" t="s">
        <v>90</v>
      </c>
      <c r="C30" s="15">
        <v>199000</v>
      </c>
      <c r="D30" s="15">
        <v>-81617.47</v>
      </c>
      <c r="E30" s="15">
        <v>112382.53</v>
      </c>
      <c r="F30" s="15">
        <v>34084.35</v>
      </c>
      <c r="G30" s="15">
        <v>34084.35</v>
      </c>
      <c r="H30" s="15">
        <f t="shared" si="0"/>
        <v>78298.179999999993</v>
      </c>
    </row>
    <row r="31" spans="1:8" x14ac:dyDescent="0.2">
      <c r="A31" s="49">
        <v>3800</v>
      </c>
      <c r="B31" s="11" t="s">
        <v>91</v>
      </c>
      <c r="C31" s="15">
        <v>856900</v>
      </c>
      <c r="D31" s="15">
        <v>-257171.9</v>
      </c>
      <c r="E31" s="15">
        <v>599728.1</v>
      </c>
      <c r="F31" s="15">
        <v>420745.9</v>
      </c>
      <c r="G31" s="15">
        <v>420745.9</v>
      </c>
      <c r="H31" s="15">
        <f t="shared" si="0"/>
        <v>178982.19999999995</v>
      </c>
    </row>
    <row r="32" spans="1:8" x14ac:dyDescent="0.2">
      <c r="A32" s="49">
        <v>3900</v>
      </c>
      <c r="B32" s="11" t="s">
        <v>19</v>
      </c>
      <c r="C32" s="15">
        <v>498003.31</v>
      </c>
      <c r="D32" s="15">
        <v>120076</v>
      </c>
      <c r="E32" s="15">
        <v>618079.31000000006</v>
      </c>
      <c r="F32" s="15">
        <v>448391.15</v>
      </c>
      <c r="G32" s="15">
        <v>448391.15</v>
      </c>
      <c r="H32" s="15">
        <f t="shared" si="0"/>
        <v>169688.16000000003</v>
      </c>
    </row>
    <row r="33" spans="1:8" ht="10.5" x14ac:dyDescent="0.25">
      <c r="A33" s="48" t="s">
        <v>64</v>
      </c>
      <c r="B33" s="7"/>
      <c r="C33" s="15">
        <f>SUM(C34:C42)</f>
        <v>6028982.5999999996</v>
      </c>
      <c r="D33" s="15">
        <f>SUM(D34:D42)</f>
        <v>-1544281.62</v>
      </c>
      <c r="E33" s="15">
        <v>4644700.9800000004</v>
      </c>
      <c r="F33" s="15">
        <f>SUM(F34:F42)</f>
        <v>3127129.68</v>
      </c>
      <c r="G33" s="15">
        <f>SUM(G34:G42)</f>
        <v>3127129.68</v>
      </c>
      <c r="H33" s="15">
        <f t="shared" si="0"/>
        <v>1517571.3000000003</v>
      </c>
    </row>
    <row r="34" spans="1:8" x14ac:dyDescent="0.2">
      <c r="A34" s="49">
        <v>4100</v>
      </c>
      <c r="B34" s="11" t="s">
        <v>92</v>
      </c>
      <c r="C34" s="15">
        <v>0</v>
      </c>
      <c r="D34" s="15">
        <v>0</v>
      </c>
      <c r="E34" s="15"/>
      <c r="F34" s="15">
        <v>0</v>
      </c>
      <c r="G34" s="15">
        <v>0</v>
      </c>
      <c r="H34" s="15">
        <f t="shared" si="0"/>
        <v>0</v>
      </c>
    </row>
    <row r="35" spans="1:8" x14ac:dyDescent="0.2">
      <c r="A35" s="49">
        <v>4200</v>
      </c>
      <c r="B35" s="11" t="s">
        <v>93</v>
      </c>
      <c r="C35" s="15">
        <v>0</v>
      </c>
      <c r="D35" s="15">
        <v>0</v>
      </c>
      <c r="E35" s="15"/>
      <c r="F35" s="15">
        <v>0</v>
      </c>
      <c r="G35" s="15">
        <v>0</v>
      </c>
      <c r="H35" s="15">
        <f t="shared" si="0"/>
        <v>0</v>
      </c>
    </row>
    <row r="36" spans="1:8" x14ac:dyDescent="0.2">
      <c r="A36" s="49">
        <v>4300</v>
      </c>
      <c r="B36" s="11" t="s">
        <v>94</v>
      </c>
      <c r="C36" s="15">
        <v>0</v>
      </c>
      <c r="D36" s="15">
        <v>0</v>
      </c>
      <c r="E36" s="15"/>
      <c r="F36" s="15">
        <v>0</v>
      </c>
      <c r="G36" s="15">
        <v>0</v>
      </c>
      <c r="H36" s="15">
        <f t="shared" si="0"/>
        <v>0</v>
      </c>
    </row>
    <row r="37" spans="1:8" x14ac:dyDescent="0.2">
      <c r="A37" s="49">
        <v>4400</v>
      </c>
      <c r="B37" s="11" t="s">
        <v>95</v>
      </c>
      <c r="C37" s="15">
        <v>6028982.5999999996</v>
      </c>
      <c r="D37" s="15">
        <v>-1544281.62</v>
      </c>
      <c r="E37" s="15">
        <v>4644700.9800000004</v>
      </c>
      <c r="F37" s="15">
        <v>3127129.68</v>
      </c>
      <c r="G37" s="15">
        <v>3127129.68</v>
      </c>
      <c r="H37" s="15">
        <f t="shared" si="0"/>
        <v>1517571.3000000003</v>
      </c>
    </row>
    <row r="38" spans="1:8" x14ac:dyDescent="0.2">
      <c r="A38" s="49">
        <v>4500</v>
      </c>
      <c r="B38" s="11" t="s">
        <v>41</v>
      </c>
      <c r="C38" s="15">
        <v>0</v>
      </c>
      <c r="D38" s="15">
        <v>0</v>
      </c>
      <c r="E38" s="15"/>
      <c r="F38" s="15">
        <v>0</v>
      </c>
      <c r="G38" s="15">
        <v>0</v>
      </c>
      <c r="H38" s="15">
        <f t="shared" si="0"/>
        <v>0</v>
      </c>
    </row>
    <row r="39" spans="1:8" x14ac:dyDescent="0.2">
      <c r="A39" s="49">
        <v>4600</v>
      </c>
      <c r="B39" s="11" t="s">
        <v>96</v>
      </c>
      <c r="C39" s="15">
        <v>0</v>
      </c>
      <c r="D39" s="15">
        <v>0</v>
      </c>
      <c r="E39" s="15"/>
      <c r="F39" s="15">
        <v>0</v>
      </c>
      <c r="G39" s="15">
        <v>0</v>
      </c>
      <c r="H39" s="15">
        <f t="shared" si="0"/>
        <v>0</v>
      </c>
    </row>
    <row r="40" spans="1:8" x14ac:dyDescent="0.2">
      <c r="A40" s="49">
        <v>4700</v>
      </c>
      <c r="B40" s="11" t="s">
        <v>97</v>
      </c>
      <c r="C40" s="15">
        <v>0</v>
      </c>
      <c r="D40" s="15">
        <v>0</v>
      </c>
      <c r="E40" s="15"/>
      <c r="F40" s="15">
        <v>0</v>
      </c>
      <c r="G40" s="15">
        <v>0</v>
      </c>
      <c r="H40" s="15">
        <f t="shared" si="0"/>
        <v>0</v>
      </c>
    </row>
    <row r="41" spans="1:8" x14ac:dyDescent="0.2">
      <c r="A41" s="49">
        <v>4800</v>
      </c>
      <c r="B41" s="11" t="s">
        <v>37</v>
      </c>
      <c r="C41" s="15">
        <v>0</v>
      </c>
      <c r="D41" s="15">
        <v>0</v>
      </c>
      <c r="E41" s="15"/>
      <c r="F41" s="15">
        <v>0</v>
      </c>
      <c r="G41" s="15">
        <v>0</v>
      </c>
      <c r="H41" s="15">
        <f t="shared" si="0"/>
        <v>0</v>
      </c>
    </row>
    <row r="42" spans="1:8" x14ac:dyDescent="0.2">
      <c r="A42" s="49">
        <v>4900</v>
      </c>
      <c r="B42" s="11" t="s">
        <v>98</v>
      </c>
      <c r="C42" s="15">
        <v>0</v>
      </c>
      <c r="D42" s="15">
        <v>0</v>
      </c>
      <c r="E42" s="15"/>
      <c r="F42" s="15">
        <v>0</v>
      </c>
      <c r="G42" s="15">
        <v>0</v>
      </c>
      <c r="H42" s="15">
        <f t="shared" si="0"/>
        <v>0</v>
      </c>
    </row>
    <row r="43" spans="1:8" ht="10.5" x14ac:dyDescent="0.25">
      <c r="A43" s="48" t="s">
        <v>65</v>
      </c>
      <c r="B43" s="7"/>
      <c r="C43" s="15">
        <f>SUM(C44:C52)</f>
        <v>711000</v>
      </c>
      <c r="D43" s="15">
        <f>SUM(D44:D52)</f>
        <v>58177.86</v>
      </c>
      <c r="E43" s="15">
        <v>885877.86</v>
      </c>
      <c r="F43" s="15">
        <f>SUM(F44:F52)</f>
        <v>255687.2</v>
      </c>
      <c r="G43" s="15">
        <f>SUM(G44:G52)</f>
        <v>255687.2</v>
      </c>
      <c r="H43" s="15">
        <f t="shared" si="0"/>
        <v>630190.65999999992</v>
      </c>
    </row>
    <row r="44" spans="1:8" x14ac:dyDescent="0.2">
      <c r="A44" s="49">
        <v>5100</v>
      </c>
      <c r="B44" s="11" t="s">
        <v>99</v>
      </c>
      <c r="C44" s="15">
        <v>111000</v>
      </c>
      <c r="D44" s="15">
        <v>58177.86</v>
      </c>
      <c r="E44" s="15">
        <v>285877.86</v>
      </c>
      <c r="F44" s="15">
        <v>255687.2</v>
      </c>
      <c r="G44" s="15">
        <v>255687.2</v>
      </c>
      <c r="H44" s="15">
        <f t="shared" si="0"/>
        <v>30190.659999999974</v>
      </c>
    </row>
    <row r="45" spans="1:8" x14ac:dyDescent="0.2">
      <c r="A45" s="49">
        <v>5200</v>
      </c>
      <c r="B45" s="11" t="s">
        <v>100</v>
      </c>
      <c r="C45" s="15">
        <v>0</v>
      </c>
      <c r="D45" s="15">
        <v>0</v>
      </c>
      <c r="E45" s="15"/>
      <c r="F45" s="15">
        <v>0</v>
      </c>
      <c r="G45" s="15">
        <v>0</v>
      </c>
      <c r="H45" s="15">
        <f t="shared" si="0"/>
        <v>0</v>
      </c>
    </row>
    <row r="46" spans="1:8" x14ac:dyDescent="0.2">
      <c r="A46" s="49">
        <v>5300</v>
      </c>
      <c r="B46" s="11" t="s">
        <v>101</v>
      </c>
      <c r="C46" s="15">
        <v>0</v>
      </c>
      <c r="D46" s="15">
        <v>0</v>
      </c>
      <c r="E46" s="15"/>
      <c r="F46" s="15">
        <v>0</v>
      </c>
      <c r="G46" s="15">
        <v>0</v>
      </c>
      <c r="H46" s="15">
        <f t="shared" si="0"/>
        <v>0</v>
      </c>
    </row>
    <row r="47" spans="1:8" x14ac:dyDescent="0.2">
      <c r="A47" s="49">
        <v>5400</v>
      </c>
      <c r="B47" s="11" t="s">
        <v>102</v>
      </c>
      <c r="C47" s="15">
        <v>600000</v>
      </c>
      <c r="D47" s="15">
        <v>0</v>
      </c>
      <c r="E47" s="15">
        <v>600000</v>
      </c>
      <c r="F47" s="15">
        <v>0</v>
      </c>
      <c r="G47" s="15">
        <v>0</v>
      </c>
      <c r="H47" s="15">
        <f t="shared" si="0"/>
        <v>600000</v>
      </c>
    </row>
    <row r="48" spans="1:8" x14ac:dyDescent="0.2">
      <c r="A48" s="49">
        <v>5500</v>
      </c>
      <c r="B48" s="11" t="s">
        <v>103</v>
      </c>
      <c r="C48" s="15">
        <v>0</v>
      </c>
      <c r="D48" s="15">
        <v>0</v>
      </c>
      <c r="E48" s="15"/>
      <c r="F48" s="15">
        <v>0</v>
      </c>
      <c r="G48" s="15">
        <v>0</v>
      </c>
      <c r="H48" s="15">
        <f t="shared" si="0"/>
        <v>0</v>
      </c>
    </row>
    <row r="49" spans="1:8" x14ac:dyDescent="0.2">
      <c r="A49" s="49">
        <v>5600</v>
      </c>
      <c r="B49" s="11" t="s">
        <v>104</v>
      </c>
      <c r="C49" s="15">
        <v>0</v>
      </c>
      <c r="D49" s="15">
        <v>0</v>
      </c>
      <c r="E49" s="15"/>
      <c r="F49" s="15">
        <v>0</v>
      </c>
      <c r="G49" s="15">
        <v>0</v>
      </c>
      <c r="H49" s="15">
        <f t="shared" si="0"/>
        <v>0</v>
      </c>
    </row>
    <row r="50" spans="1:8" x14ac:dyDescent="0.2">
      <c r="A50" s="49">
        <v>5700</v>
      </c>
      <c r="B50" s="11" t="s">
        <v>105</v>
      </c>
      <c r="C50" s="15">
        <v>0</v>
      </c>
      <c r="D50" s="15">
        <v>0</v>
      </c>
      <c r="E50" s="15"/>
      <c r="F50" s="15">
        <v>0</v>
      </c>
      <c r="G50" s="15">
        <v>0</v>
      </c>
      <c r="H50" s="15">
        <f t="shared" si="0"/>
        <v>0</v>
      </c>
    </row>
    <row r="51" spans="1:8" x14ac:dyDescent="0.2">
      <c r="A51" s="49">
        <v>5800</v>
      </c>
      <c r="B51" s="11" t="s">
        <v>106</v>
      </c>
      <c r="C51" s="15">
        <v>0</v>
      </c>
      <c r="D51" s="15">
        <v>0</v>
      </c>
      <c r="E51" s="15"/>
      <c r="F51" s="15">
        <v>0</v>
      </c>
      <c r="G51" s="15">
        <v>0</v>
      </c>
      <c r="H51" s="15">
        <f t="shared" si="0"/>
        <v>0</v>
      </c>
    </row>
    <row r="52" spans="1:8" x14ac:dyDescent="0.2">
      <c r="A52" s="49">
        <v>5900</v>
      </c>
      <c r="B52" s="11" t="s">
        <v>107</v>
      </c>
      <c r="C52" s="15">
        <v>0</v>
      </c>
      <c r="D52" s="15">
        <v>0</v>
      </c>
      <c r="E52" s="15"/>
      <c r="F52" s="15">
        <v>0</v>
      </c>
      <c r="G52" s="15">
        <v>0</v>
      </c>
      <c r="H52" s="15">
        <f t="shared" si="0"/>
        <v>0</v>
      </c>
    </row>
    <row r="53" spans="1:8" ht="10.5" x14ac:dyDescent="0.25">
      <c r="A53" s="48" t="s">
        <v>66</v>
      </c>
      <c r="B53" s="7"/>
      <c r="C53" s="15">
        <f>SUM(C54:C56)</f>
        <v>0</v>
      </c>
      <c r="D53" s="15">
        <f>SUM(D54:D56)</f>
        <v>2846137.15</v>
      </c>
      <c r="E53" s="15">
        <v>2846137.15</v>
      </c>
      <c r="F53" s="15">
        <f>SUM(F54:F56)</f>
        <v>0</v>
      </c>
      <c r="G53" s="15">
        <f>SUM(G54:G56)</f>
        <v>0</v>
      </c>
      <c r="H53" s="15">
        <f t="shared" si="0"/>
        <v>2846137.15</v>
      </c>
    </row>
    <row r="54" spans="1:8" x14ac:dyDescent="0.2">
      <c r="A54" s="49">
        <v>6100</v>
      </c>
      <c r="B54" s="11" t="s">
        <v>108</v>
      </c>
      <c r="C54" s="15">
        <v>0</v>
      </c>
      <c r="D54" s="15">
        <v>0</v>
      </c>
      <c r="E54" s="15"/>
      <c r="F54" s="15">
        <v>0</v>
      </c>
      <c r="G54" s="15">
        <v>0</v>
      </c>
      <c r="H54" s="15">
        <f t="shared" si="0"/>
        <v>0</v>
      </c>
    </row>
    <row r="55" spans="1:8" x14ac:dyDescent="0.2">
      <c r="A55" s="49">
        <v>6200</v>
      </c>
      <c r="B55" s="11" t="s">
        <v>109</v>
      </c>
      <c r="C55" s="15">
        <v>0</v>
      </c>
      <c r="D55" s="15">
        <v>2846137.15</v>
      </c>
      <c r="E55" s="15">
        <v>2846137.15</v>
      </c>
      <c r="F55" s="15">
        <v>0</v>
      </c>
      <c r="G55" s="15">
        <v>0</v>
      </c>
      <c r="H55" s="15">
        <f t="shared" si="0"/>
        <v>2846137.15</v>
      </c>
    </row>
    <row r="56" spans="1:8" x14ac:dyDescent="0.2">
      <c r="A56" s="49">
        <v>6300</v>
      </c>
      <c r="B56" s="11" t="s">
        <v>110</v>
      </c>
      <c r="C56" s="15">
        <v>0</v>
      </c>
      <c r="D56" s="15">
        <v>0</v>
      </c>
      <c r="E56" s="15"/>
      <c r="F56" s="15">
        <v>0</v>
      </c>
      <c r="G56" s="15">
        <v>0</v>
      </c>
      <c r="H56" s="15">
        <f t="shared" si="0"/>
        <v>0</v>
      </c>
    </row>
    <row r="57" spans="1:8" ht="10.5" x14ac:dyDescent="0.25">
      <c r="A57" s="48" t="s">
        <v>67</v>
      </c>
      <c r="B57" s="7"/>
      <c r="C57" s="15">
        <f>SUM(C58:C64)</f>
        <v>0</v>
      </c>
      <c r="D57" s="15">
        <f>SUM(D58:D64)</f>
        <v>0</v>
      </c>
      <c r="E57" s="15"/>
      <c r="F57" s="15">
        <f>SUM(F58:F64)</f>
        <v>0</v>
      </c>
      <c r="G57" s="15">
        <f>SUM(G58:G64)</f>
        <v>0</v>
      </c>
      <c r="H57" s="15">
        <f t="shared" si="0"/>
        <v>0</v>
      </c>
    </row>
    <row r="58" spans="1:8" x14ac:dyDescent="0.2">
      <c r="A58" s="49">
        <v>7100</v>
      </c>
      <c r="B58" s="11" t="s">
        <v>111</v>
      </c>
      <c r="C58" s="15">
        <v>0</v>
      </c>
      <c r="D58" s="15">
        <v>0</v>
      </c>
      <c r="E58" s="15"/>
      <c r="F58" s="15">
        <v>0</v>
      </c>
      <c r="G58" s="15">
        <v>0</v>
      </c>
      <c r="H58" s="15">
        <f t="shared" si="0"/>
        <v>0</v>
      </c>
    </row>
    <row r="59" spans="1:8" x14ac:dyDescent="0.2">
      <c r="A59" s="49">
        <v>7200</v>
      </c>
      <c r="B59" s="11" t="s">
        <v>112</v>
      </c>
      <c r="C59" s="15">
        <v>0</v>
      </c>
      <c r="D59" s="15">
        <v>0</v>
      </c>
      <c r="E59" s="15"/>
      <c r="F59" s="15">
        <v>0</v>
      </c>
      <c r="G59" s="15">
        <v>0</v>
      </c>
      <c r="H59" s="15">
        <f t="shared" si="0"/>
        <v>0</v>
      </c>
    </row>
    <row r="60" spans="1:8" x14ac:dyDescent="0.2">
      <c r="A60" s="49">
        <v>7300</v>
      </c>
      <c r="B60" s="11" t="s">
        <v>113</v>
      </c>
      <c r="C60" s="15">
        <v>0</v>
      </c>
      <c r="D60" s="15">
        <v>0</v>
      </c>
      <c r="E60" s="15"/>
      <c r="F60" s="15">
        <v>0</v>
      </c>
      <c r="G60" s="15">
        <v>0</v>
      </c>
      <c r="H60" s="15">
        <f t="shared" si="0"/>
        <v>0</v>
      </c>
    </row>
    <row r="61" spans="1:8" x14ac:dyDescent="0.2">
      <c r="A61" s="49">
        <v>7400</v>
      </c>
      <c r="B61" s="11" t="s">
        <v>114</v>
      </c>
      <c r="C61" s="15">
        <v>0</v>
      </c>
      <c r="D61" s="15">
        <v>0</v>
      </c>
      <c r="E61" s="15"/>
      <c r="F61" s="15">
        <v>0</v>
      </c>
      <c r="G61" s="15">
        <v>0</v>
      </c>
      <c r="H61" s="15">
        <f t="shared" si="0"/>
        <v>0</v>
      </c>
    </row>
    <row r="62" spans="1:8" x14ac:dyDescent="0.2">
      <c r="A62" s="49">
        <v>7500</v>
      </c>
      <c r="B62" s="11" t="s">
        <v>115</v>
      </c>
      <c r="C62" s="15">
        <v>0</v>
      </c>
      <c r="D62" s="15">
        <v>0</v>
      </c>
      <c r="E62" s="15"/>
      <c r="F62" s="15">
        <v>0</v>
      </c>
      <c r="G62" s="15">
        <v>0</v>
      </c>
      <c r="H62" s="15">
        <f t="shared" si="0"/>
        <v>0</v>
      </c>
    </row>
    <row r="63" spans="1:8" x14ac:dyDescent="0.2">
      <c r="A63" s="49">
        <v>7600</v>
      </c>
      <c r="B63" s="11" t="s">
        <v>116</v>
      </c>
      <c r="C63" s="15">
        <v>0</v>
      </c>
      <c r="D63" s="15">
        <v>0</v>
      </c>
      <c r="E63" s="15"/>
      <c r="F63" s="15">
        <v>0</v>
      </c>
      <c r="G63" s="15">
        <v>0</v>
      </c>
      <c r="H63" s="15">
        <f t="shared" si="0"/>
        <v>0</v>
      </c>
    </row>
    <row r="64" spans="1:8" x14ac:dyDescent="0.2">
      <c r="A64" s="49">
        <v>7900</v>
      </c>
      <c r="B64" s="11" t="s">
        <v>117</v>
      </c>
      <c r="C64" s="15">
        <v>0</v>
      </c>
      <c r="D64" s="15">
        <v>0</v>
      </c>
      <c r="E64" s="15"/>
      <c r="F64" s="15">
        <v>0</v>
      </c>
      <c r="G64" s="15">
        <v>0</v>
      </c>
      <c r="H64" s="15">
        <f t="shared" si="0"/>
        <v>0</v>
      </c>
    </row>
    <row r="65" spans="1:8" ht="10.5" x14ac:dyDescent="0.25">
      <c r="A65" s="48" t="s">
        <v>68</v>
      </c>
      <c r="B65" s="7"/>
      <c r="C65" s="15">
        <f>SUM(C66:C68)</f>
        <v>0</v>
      </c>
      <c r="D65" s="15">
        <f>SUM(D66:D68)</f>
        <v>0</v>
      </c>
      <c r="E65" s="15"/>
      <c r="F65" s="15">
        <f>SUM(F66:F68)</f>
        <v>0</v>
      </c>
      <c r="G65" s="15">
        <f>SUM(G66:G68)</f>
        <v>0</v>
      </c>
      <c r="H65" s="15">
        <f t="shared" si="0"/>
        <v>0</v>
      </c>
    </row>
    <row r="66" spans="1:8" x14ac:dyDescent="0.2">
      <c r="A66" s="49">
        <v>8100</v>
      </c>
      <c r="B66" s="11" t="s">
        <v>38</v>
      </c>
      <c r="C66" s="15">
        <v>0</v>
      </c>
      <c r="D66" s="15">
        <v>0</v>
      </c>
      <c r="E66" s="15"/>
      <c r="F66" s="15">
        <v>0</v>
      </c>
      <c r="G66" s="15">
        <v>0</v>
      </c>
      <c r="H66" s="15">
        <f t="shared" si="0"/>
        <v>0</v>
      </c>
    </row>
    <row r="67" spans="1:8" x14ac:dyDescent="0.2">
      <c r="A67" s="49">
        <v>8300</v>
      </c>
      <c r="B67" s="11" t="s">
        <v>39</v>
      </c>
      <c r="C67" s="15">
        <v>0</v>
      </c>
      <c r="D67" s="15">
        <v>0</v>
      </c>
      <c r="E67" s="15"/>
      <c r="F67" s="15">
        <v>0</v>
      </c>
      <c r="G67" s="15">
        <v>0</v>
      </c>
      <c r="H67" s="15">
        <f t="shared" si="0"/>
        <v>0</v>
      </c>
    </row>
    <row r="68" spans="1:8" x14ac:dyDescent="0.2">
      <c r="A68" s="49">
        <v>8500</v>
      </c>
      <c r="B68" s="11" t="s">
        <v>40</v>
      </c>
      <c r="C68" s="15">
        <v>0</v>
      </c>
      <c r="D68" s="15">
        <v>0</v>
      </c>
      <c r="E68" s="15"/>
      <c r="F68" s="15">
        <v>0</v>
      </c>
      <c r="G68" s="15">
        <v>0</v>
      </c>
      <c r="H68" s="15">
        <f t="shared" si="0"/>
        <v>0</v>
      </c>
    </row>
    <row r="69" spans="1:8" ht="10.5" x14ac:dyDescent="0.25">
      <c r="A69" s="48" t="s">
        <v>69</v>
      </c>
      <c r="B69" s="7"/>
      <c r="C69" s="15">
        <f>SUM(C70:C76)</f>
        <v>0</v>
      </c>
      <c r="D69" s="15">
        <f>SUM(D70:D76)</f>
        <v>0</v>
      </c>
      <c r="E69" s="15"/>
      <c r="F69" s="15">
        <f>SUM(F70:F76)</f>
        <v>0</v>
      </c>
      <c r="G69" s="15">
        <f>SUM(G70:G76)</f>
        <v>0</v>
      </c>
      <c r="H69" s="15">
        <f t="shared" si="0"/>
        <v>0</v>
      </c>
    </row>
    <row r="70" spans="1:8" x14ac:dyDescent="0.2">
      <c r="A70" s="49">
        <v>9100</v>
      </c>
      <c r="B70" s="11" t="s">
        <v>118</v>
      </c>
      <c r="C70" s="15">
        <v>0</v>
      </c>
      <c r="D70" s="15">
        <v>0</v>
      </c>
      <c r="E70" s="15"/>
      <c r="F70" s="15">
        <v>0</v>
      </c>
      <c r="G70" s="15">
        <v>0</v>
      </c>
      <c r="H70" s="15">
        <f t="shared" ref="H70:H76" si="1">E70-F70</f>
        <v>0</v>
      </c>
    </row>
    <row r="71" spans="1:8" x14ac:dyDescent="0.2">
      <c r="A71" s="49">
        <v>9200</v>
      </c>
      <c r="B71" s="11" t="s">
        <v>119</v>
      </c>
      <c r="C71" s="15">
        <v>0</v>
      </c>
      <c r="D71" s="15">
        <v>0</v>
      </c>
      <c r="E71" s="15"/>
      <c r="F71" s="15">
        <v>0</v>
      </c>
      <c r="G71" s="15">
        <v>0</v>
      </c>
      <c r="H71" s="15">
        <f t="shared" si="1"/>
        <v>0</v>
      </c>
    </row>
    <row r="72" spans="1:8" x14ac:dyDescent="0.2">
      <c r="A72" s="49">
        <v>9300</v>
      </c>
      <c r="B72" s="11" t="s">
        <v>120</v>
      </c>
      <c r="C72" s="15">
        <v>0</v>
      </c>
      <c r="D72" s="15">
        <v>0</v>
      </c>
      <c r="E72" s="15"/>
      <c r="F72" s="15">
        <v>0</v>
      </c>
      <c r="G72" s="15">
        <v>0</v>
      </c>
      <c r="H72" s="15">
        <f t="shared" si="1"/>
        <v>0</v>
      </c>
    </row>
    <row r="73" spans="1:8" x14ac:dyDescent="0.2">
      <c r="A73" s="49">
        <v>9400</v>
      </c>
      <c r="B73" s="11" t="s">
        <v>121</v>
      </c>
      <c r="C73" s="15">
        <v>0</v>
      </c>
      <c r="D73" s="15">
        <v>0</v>
      </c>
      <c r="E73" s="15"/>
      <c r="F73" s="15">
        <v>0</v>
      </c>
      <c r="G73" s="15">
        <v>0</v>
      </c>
      <c r="H73" s="15">
        <f t="shared" si="1"/>
        <v>0</v>
      </c>
    </row>
    <row r="74" spans="1:8" x14ac:dyDescent="0.2">
      <c r="A74" s="49">
        <v>9500</v>
      </c>
      <c r="B74" s="11" t="s">
        <v>122</v>
      </c>
      <c r="C74" s="15">
        <v>0</v>
      </c>
      <c r="D74" s="15">
        <v>0</v>
      </c>
      <c r="E74" s="15"/>
      <c r="F74" s="15">
        <v>0</v>
      </c>
      <c r="G74" s="15">
        <v>0</v>
      </c>
      <c r="H74" s="15">
        <f t="shared" si="1"/>
        <v>0</v>
      </c>
    </row>
    <row r="75" spans="1:8" x14ac:dyDescent="0.2">
      <c r="A75" s="49">
        <v>9600</v>
      </c>
      <c r="B75" s="11" t="s">
        <v>123</v>
      </c>
      <c r="C75" s="15">
        <v>0</v>
      </c>
      <c r="D75" s="15">
        <v>0</v>
      </c>
      <c r="E75" s="15"/>
      <c r="F75" s="15">
        <v>0</v>
      </c>
      <c r="G75" s="15">
        <v>0</v>
      </c>
      <c r="H75" s="15">
        <f t="shared" si="1"/>
        <v>0</v>
      </c>
    </row>
    <row r="76" spans="1:8" x14ac:dyDescent="0.2">
      <c r="A76" s="49">
        <v>9900</v>
      </c>
      <c r="B76" s="12" t="s">
        <v>124</v>
      </c>
      <c r="C76" s="16">
        <v>0</v>
      </c>
      <c r="D76" s="16">
        <v>0</v>
      </c>
      <c r="E76" s="16"/>
      <c r="F76" s="16">
        <v>0</v>
      </c>
      <c r="G76" s="16">
        <v>0</v>
      </c>
      <c r="H76" s="16">
        <f t="shared" si="1"/>
        <v>0</v>
      </c>
    </row>
    <row r="77" spans="1:8" ht="10.5" x14ac:dyDescent="0.25">
      <c r="A77" s="8"/>
      <c r="B77" s="13" t="s">
        <v>53</v>
      </c>
      <c r="C77" s="17">
        <f t="shared" ref="C77:H77" si="2">SUM(C5+C13+C23+C33+C43+C53+C57+C65+C69)</f>
        <v>41594000.000000007</v>
      </c>
      <c r="D77" s="17">
        <f t="shared" si="2"/>
        <v>217199.99999999953</v>
      </c>
      <c r="E77" s="17">
        <f t="shared" si="2"/>
        <v>41796999.999999993</v>
      </c>
      <c r="F77" s="17">
        <f t="shared" si="2"/>
        <v>24651101.440000001</v>
      </c>
      <c r="G77" s="17">
        <f t="shared" si="2"/>
        <v>24644789.139999997</v>
      </c>
      <c r="H77" s="17">
        <f t="shared" si="2"/>
        <v>17145898.559999999</v>
      </c>
    </row>
    <row r="78" spans="1:8" x14ac:dyDescent="0.2">
      <c r="A78" s="1" t="s">
        <v>141</v>
      </c>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zoomScaleNormal="100" workbookViewId="0">
      <selection sqref="A1:H23"/>
    </sheetView>
  </sheetViews>
  <sheetFormatPr baseColWidth="10" defaultColWidth="12" defaultRowHeight="10" x14ac:dyDescent="0.2"/>
  <cols>
    <col min="1" max="1" width="2.77734375" style="1" customWidth="1"/>
    <col min="2" max="2" width="47.6640625" style="1" customWidth="1"/>
    <col min="3" max="8" width="18.33203125" style="1" customWidth="1"/>
    <col min="9" max="16384" width="12" style="1"/>
  </cols>
  <sheetData>
    <row r="1" spans="1:8" ht="50.15" customHeight="1" x14ac:dyDescent="0.2">
      <c r="A1" s="52" t="s">
        <v>142</v>
      </c>
      <c r="B1" s="53"/>
      <c r="C1" s="53"/>
      <c r="D1" s="53"/>
      <c r="E1" s="53"/>
      <c r="F1" s="53"/>
      <c r="G1" s="53"/>
      <c r="H1" s="54"/>
    </row>
    <row r="2" spans="1:8" ht="10.5" x14ac:dyDescent="0.2">
      <c r="A2" s="57" t="s">
        <v>54</v>
      </c>
      <c r="B2" s="58"/>
      <c r="C2" s="52" t="s">
        <v>60</v>
      </c>
      <c r="D2" s="53"/>
      <c r="E2" s="53"/>
      <c r="F2" s="53"/>
      <c r="G2" s="54"/>
      <c r="H2" s="55" t="s">
        <v>59</v>
      </c>
    </row>
    <row r="3" spans="1:8" ht="25" customHeight="1" x14ac:dyDescent="0.2">
      <c r="A3" s="59"/>
      <c r="B3" s="60"/>
      <c r="C3" s="9" t="s">
        <v>55</v>
      </c>
      <c r="D3" s="9" t="s">
        <v>125</v>
      </c>
      <c r="E3" s="9" t="s">
        <v>56</v>
      </c>
      <c r="F3" s="9" t="s">
        <v>57</v>
      </c>
      <c r="G3" s="9" t="s">
        <v>58</v>
      </c>
      <c r="H3" s="56"/>
    </row>
    <row r="4" spans="1:8" ht="10.5" x14ac:dyDescent="0.2">
      <c r="A4" s="61"/>
      <c r="B4" s="62"/>
      <c r="C4" s="10">
        <v>1</v>
      </c>
      <c r="D4" s="10">
        <v>2</v>
      </c>
      <c r="E4" s="10" t="s">
        <v>126</v>
      </c>
      <c r="F4" s="10">
        <v>4</v>
      </c>
      <c r="G4" s="10">
        <v>5</v>
      </c>
      <c r="H4" s="10" t="s">
        <v>127</v>
      </c>
    </row>
    <row r="5" spans="1:8" x14ac:dyDescent="0.2">
      <c r="A5" s="5"/>
      <c r="B5" s="18"/>
      <c r="C5" s="21"/>
      <c r="D5" s="21"/>
      <c r="E5" s="21"/>
      <c r="F5" s="21"/>
      <c r="G5" s="21"/>
      <c r="H5" s="21"/>
    </row>
    <row r="6" spans="1:8" x14ac:dyDescent="0.2">
      <c r="A6" s="5"/>
      <c r="B6" s="18" t="s">
        <v>0</v>
      </c>
      <c r="C6" s="50">
        <v>40883000</v>
      </c>
      <c r="D6" s="50">
        <v>-2687115.01</v>
      </c>
      <c r="E6" s="50">
        <v>38064984.990000002</v>
      </c>
      <c r="F6" s="50">
        <v>24395414.239999998</v>
      </c>
      <c r="G6" s="50">
        <v>24389101.940000001</v>
      </c>
      <c r="H6" s="50">
        <f>E6-F6</f>
        <v>13669570.750000004</v>
      </c>
    </row>
    <row r="7" spans="1:8" x14ac:dyDescent="0.2">
      <c r="A7" s="5"/>
      <c r="B7" s="18"/>
      <c r="C7" s="50"/>
      <c r="D7" s="50"/>
      <c r="E7" s="50"/>
      <c r="F7" s="50"/>
      <c r="G7" s="50"/>
      <c r="H7" s="50"/>
    </row>
    <row r="8" spans="1:8" x14ac:dyDescent="0.2">
      <c r="A8" s="5"/>
      <c r="B8" s="18" t="s">
        <v>1</v>
      </c>
      <c r="C8" s="50">
        <v>711000</v>
      </c>
      <c r="D8" s="50">
        <v>2904315.01</v>
      </c>
      <c r="E8" s="50">
        <v>3732015.01</v>
      </c>
      <c r="F8" s="50">
        <v>255687.2</v>
      </c>
      <c r="G8" s="50">
        <v>255687.2</v>
      </c>
      <c r="H8" s="50">
        <f>E8-F8</f>
        <v>3476327.8099999996</v>
      </c>
    </row>
    <row r="9" spans="1:8" x14ac:dyDescent="0.2">
      <c r="A9" s="5"/>
      <c r="B9" s="18"/>
      <c r="C9" s="50"/>
      <c r="D9" s="50"/>
      <c r="E9" s="50"/>
      <c r="F9" s="50"/>
      <c r="G9" s="50"/>
      <c r="H9" s="50"/>
    </row>
    <row r="10" spans="1:8" x14ac:dyDescent="0.2">
      <c r="A10" s="5"/>
      <c r="B10" s="18" t="s">
        <v>2</v>
      </c>
      <c r="C10" s="50">
        <v>0</v>
      </c>
      <c r="D10" s="50">
        <v>0</v>
      </c>
      <c r="E10" s="50">
        <f>C10+D10</f>
        <v>0</v>
      </c>
      <c r="F10" s="50">
        <v>0</v>
      </c>
      <c r="G10" s="50">
        <v>0</v>
      </c>
      <c r="H10" s="50">
        <f>E10-F10</f>
        <v>0</v>
      </c>
    </row>
    <row r="11" spans="1:8" x14ac:dyDescent="0.2">
      <c r="A11" s="5"/>
      <c r="B11" s="18"/>
      <c r="C11" s="50"/>
      <c r="D11" s="50"/>
      <c r="E11" s="50"/>
      <c r="F11" s="50"/>
      <c r="G11" s="50"/>
      <c r="H11" s="50"/>
    </row>
    <row r="12" spans="1:8" x14ac:dyDescent="0.2">
      <c r="A12" s="5"/>
      <c r="B12" s="18" t="s">
        <v>41</v>
      </c>
      <c r="C12" s="50">
        <v>0</v>
      </c>
      <c r="D12" s="50">
        <v>0</v>
      </c>
      <c r="E12" s="50">
        <f>C12+D12</f>
        <v>0</v>
      </c>
      <c r="F12" s="50">
        <v>0</v>
      </c>
      <c r="G12" s="50">
        <v>0</v>
      </c>
      <c r="H12" s="50">
        <f>E12-F12</f>
        <v>0</v>
      </c>
    </row>
    <row r="13" spans="1:8" x14ac:dyDescent="0.2">
      <c r="A13" s="5"/>
      <c r="B13" s="18"/>
      <c r="C13" s="50"/>
      <c r="D13" s="50"/>
      <c r="E13" s="50"/>
      <c r="F13" s="50"/>
      <c r="G13" s="50"/>
      <c r="H13" s="50"/>
    </row>
    <row r="14" spans="1:8" x14ac:dyDescent="0.2">
      <c r="A14" s="5"/>
      <c r="B14" s="18" t="s">
        <v>38</v>
      </c>
      <c r="C14" s="50">
        <v>0</v>
      </c>
      <c r="D14" s="50">
        <v>0</v>
      </c>
      <c r="E14" s="50">
        <f>C14+D14</f>
        <v>0</v>
      </c>
      <c r="F14" s="50">
        <v>0</v>
      </c>
      <c r="G14" s="50">
        <v>0</v>
      </c>
      <c r="H14" s="50">
        <f>E14-F14</f>
        <v>0</v>
      </c>
    </row>
    <row r="15" spans="1:8" x14ac:dyDescent="0.2">
      <c r="A15" s="6"/>
      <c r="B15" s="19"/>
      <c r="C15" s="51"/>
      <c r="D15" s="51"/>
      <c r="E15" s="51"/>
      <c r="F15" s="51"/>
      <c r="G15" s="51"/>
      <c r="H15" s="51"/>
    </row>
    <row r="16" spans="1:8" ht="10.5" x14ac:dyDescent="0.25">
      <c r="A16" s="20"/>
      <c r="B16" s="13" t="s">
        <v>53</v>
      </c>
      <c r="C16" s="17">
        <f>SUM(C6+C8+C10+C12+C14)</f>
        <v>41594000</v>
      </c>
      <c r="D16" s="17">
        <f>SUM(D6+D8+D10+D12+D14)</f>
        <v>217200</v>
      </c>
      <c r="E16" s="17">
        <f>SUM(E6+E8+E10+E12+E14)</f>
        <v>41797000</v>
      </c>
      <c r="F16" s="17">
        <f t="shared" ref="F16:H16" si="0">SUM(F6+F8+F10+F12+F14)</f>
        <v>24651101.439999998</v>
      </c>
      <c r="G16" s="17">
        <f t="shared" si="0"/>
        <v>24644789.140000001</v>
      </c>
      <c r="H16" s="17">
        <f t="shared" si="0"/>
        <v>17145898.560000002</v>
      </c>
    </row>
    <row r="17" spans="1:1" x14ac:dyDescent="0.2">
      <c r="A17" s="1" t="s">
        <v>141</v>
      </c>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topLeftCell="A19" workbookViewId="0">
      <selection activeCell="A56" sqref="A56:XFD56"/>
    </sheetView>
  </sheetViews>
  <sheetFormatPr baseColWidth="10" defaultColWidth="12" defaultRowHeight="10" x14ac:dyDescent="0.2"/>
  <cols>
    <col min="1" max="1" width="2.77734375" style="1" customWidth="1"/>
    <col min="2" max="2" width="60.77734375" style="1" customWidth="1"/>
    <col min="3" max="8" width="18.33203125" style="1" customWidth="1"/>
    <col min="9" max="16384" width="12" style="1"/>
  </cols>
  <sheetData>
    <row r="1" spans="1:8" ht="60" customHeight="1" x14ac:dyDescent="0.2">
      <c r="A1" s="66" t="s">
        <v>143</v>
      </c>
      <c r="B1" s="67"/>
      <c r="C1" s="67"/>
      <c r="D1" s="67"/>
      <c r="E1" s="67"/>
      <c r="F1" s="67"/>
      <c r="G1" s="67"/>
      <c r="H1" s="68"/>
    </row>
    <row r="2" spans="1:8" ht="10.5" x14ac:dyDescent="0.2">
      <c r="B2" s="27"/>
      <c r="C2" s="27"/>
      <c r="D2" s="27"/>
      <c r="E2" s="27"/>
      <c r="F2" s="27"/>
      <c r="G2" s="27"/>
      <c r="H2" s="27"/>
    </row>
    <row r="3" spans="1:8" ht="10.5" x14ac:dyDescent="0.2">
      <c r="A3" s="57" t="s">
        <v>54</v>
      </c>
      <c r="B3" s="58"/>
      <c r="C3" s="52" t="s">
        <v>60</v>
      </c>
      <c r="D3" s="53"/>
      <c r="E3" s="53"/>
      <c r="F3" s="53"/>
      <c r="G3" s="54"/>
      <c r="H3" s="55" t="s">
        <v>59</v>
      </c>
    </row>
    <row r="4" spans="1:8" ht="25" customHeight="1" x14ac:dyDescent="0.2">
      <c r="A4" s="59"/>
      <c r="B4" s="60"/>
      <c r="C4" s="9" t="s">
        <v>55</v>
      </c>
      <c r="D4" s="9" t="s">
        <v>125</v>
      </c>
      <c r="E4" s="9" t="s">
        <v>56</v>
      </c>
      <c r="F4" s="9" t="s">
        <v>57</v>
      </c>
      <c r="G4" s="9" t="s">
        <v>58</v>
      </c>
      <c r="H4" s="56"/>
    </row>
    <row r="5" spans="1:8" ht="10.5" x14ac:dyDescent="0.2">
      <c r="A5" s="61"/>
      <c r="B5" s="62"/>
      <c r="C5" s="10">
        <v>1</v>
      </c>
      <c r="D5" s="10">
        <v>2</v>
      </c>
      <c r="E5" s="10" t="s">
        <v>126</v>
      </c>
      <c r="F5" s="10">
        <v>4</v>
      </c>
      <c r="G5" s="10">
        <v>5</v>
      </c>
      <c r="H5" s="10" t="s">
        <v>127</v>
      </c>
    </row>
    <row r="6" spans="1:8" x14ac:dyDescent="0.2">
      <c r="A6" s="28"/>
      <c r="B6" s="24"/>
      <c r="C6" s="36"/>
      <c r="D6" s="36"/>
      <c r="E6" s="36"/>
      <c r="F6" s="36"/>
      <c r="G6" s="36"/>
      <c r="H6" s="36"/>
    </row>
    <row r="7" spans="1:8" x14ac:dyDescent="0.2">
      <c r="A7" s="4" t="s">
        <v>128</v>
      </c>
      <c r="B7" s="22"/>
      <c r="C7" s="15">
        <v>486000</v>
      </c>
      <c r="D7" s="15">
        <v>-341831.21</v>
      </c>
      <c r="E7" s="15">
        <v>65518.79</v>
      </c>
      <c r="F7" s="15">
        <v>10018.57</v>
      </c>
      <c r="G7" s="15">
        <v>10018.57</v>
      </c>
      <c r="H7" s="15">
        <f>E7-F7</f>
        <v>55500.22</v>
      </c>
    </row>
    <row r="8" spans="1:8" x14ac:dyDescent="0.2">
      <c r="A8" s="4" t="s">
        <v>129</v>
      </c>
      <c r="B8" s="22"/>
      <c r="C8" s="15">
        <v>1991451.06</v>
      </c>
      <c r="D8" s="15">
        <v>-9578</v>
      </c>
      <c r="E8" s="15">
        <v>1981873.06</v>
      </c>
      <c r="F8" s="15">
        <v>1115657.96</v>
      </c>
      <c r="G8" s="15">
        <v>1115657.96</v>
      </c>
      <c r="H8" s="15">
        <f t="shared" ref="H8:H13" si="0">E8-F8</f>
        <v>866215.10000000009</v>
      </c>
    </row>
    <row r="9" spans="1:8" x14ac:dyDescent="0.2">
      <c r="A9" s="4" t="s">
        <v>130</v>
      </c>
      <c r="B9" s="22"/>
      <c r="C9" s="15">
        <v>17541732.260000002</v>
      </c>
      <c r="D9" s="15">
        <v>-2609743.59</v>
      </c>
      <c r="E9" s="15">
        <v>15341988.67</v>
      </c>
      <c r="F9" s="15">
        <v>9704700.4499999993</v>
      </c>
      <c r="G9" s="15">
        <v>9700400.2599999998</v>
      </c>
      <c r="H9" s="15">
        <f t="shared" si="0"/>
        <v>5637288.2200000007</v>
      </c>
    </row>
    <row r="10" spans="1:8" x14ac:dyDescent="0.2">
      <c r="A10" s="4" t="s">
        <v>131</v>
      </c>
      <c r="B10" s="22"/>
      <c r="C10" s="15">
        <v>7962539.8499999996</v>
      </c>
      <c r="D10" s="15">
        <v>3363906.14</v>
      </c>
      <c r="E10" s="15">
        <v>11406045.99</v>
      </c>
      <c r="F10" s="15">
        <v>5364077.43</v>
      </c>
      <c r="G10" s="15">
        <v>5362065.32</v>
      </c>
      <c r="H10" s="15">
        <f t="shared" si="0"/>
        <v>6041968.5600000005</v>
      </c>
    </row>
    <row r="11" spans="1:8" x14ac:dyDescent="0.2">
      <c r="A11" s="4" t="s">
        <v>132</v>
      </c>
      <c r="B11" s="22"/>
      <c r="C11" s="15">
        <v>715900.56</v>
      </c>
      <c r="D11" s="15">
        <v>-288870.73</v>
      </c>
      <c r="E11" s="15">
        <v>411029.83</v>
      </c>
      <c r="F11" s="15">
        <v>172001</v>
      </c>
      <c r="G11" s="15">
        <v>172001</v>
      </c>
      <c r="H11" s="15">
        <f t="shared" si="0"/>
        <v>239028.83000000002</v>
      </c>
    </row>
    <row r="12" spans="1:8" x14ac:dyDescent="0.2">
      <c r="A12" s="4" t="s">
        <v>133</v>
      </c>
      <c r="B12" s="22"/>
      <c r="C12" s="15">
        <v>1961169.65</v>
      </c>
      <c r="D12" s="15">
        <v>-315721.39</v>
      </c>
      <c r="E12" s="15">
        <v>1646448.26</v>
      </c>
      <c r="F12" s="15">
        <v>975756.27</v>
      </c>
      <c r="G12" s="15">
        <v>975756.27</v>
      </c>
      <c r="H12" s="15">
        <f t="shared" si="0"/>
        <v>670691.99</v>
      </c>
    </row>
    <row r="13" spans="1:8" x14ac:dyDescent="0.2">
      <c r="A13" s="4" t="s">
        <v>134</v>
      </c>
      <c r="B13" s="22"/>
      <c r="C13" s="15">
        <v>925134.6</v>
      </c>
      <c r="D13" s="15">
        <v>-163528.4</v>
      </c>
      <c r="E13" s="15">
        <v>611606.19999999995</v>
      </c>
      <c r="F13" s="15">
        <v>423174.63</v>
      </c>
      <c r="G13" s="15">
        <v>423174.63</v>
      </c>
      <c r="H13" s="15">
        <f t="shared" si="0"/>
        <v>188431.56999999995</v>
      </c>
    </row>
    <row r="14" spans="1:8" x14ac:dyDescent="0.2">
      <c r="A14" s="4" t="s">
        <v>135</v>
      </c>
      <c r="B14" s="22"/>
      <c r="C14" s="15">
        <v>5664147.1600000001</v>
      </c>
      <c r="D14" s="15">
        <v>800306.67</v>
      </c>
      <c r="E14" s="15">
        <v>6210303.8300000001</v>
      </c>
      <c r="F14" s="15">
        <v>4333075.6500000004</v>
      </c>
      <c r="G14" s="15">
        <v>4333075.6500000004</v>
      </c>
      <c r="H14" s="15">
        <f t="shared" ref="H14" si="1">E14-F14</f>
        <v>1877228.1799999997</v>
      </c>
    </row>
    <row r="15" spans="1:8" x14ac:dyDescent="0.2">
      <c r="A15" s="4" t="s">
        <v>136</v>
      </c>
      <c r="B15" s="22"/>
      <c r="C15" s="15">
        <v>3526106</v>
      </c>
      <c r="D15" s="15">
        <v>-20424.080000000002</v>
      </c>
      <c r="E15" s="15">
        <v>3500681.92</v>
      </c>
      <c r="F15" s="15">
        <v>2170715.13</v>
      </c>
      <c r="G15" s="15">
        <v>2170715.13</v>
      </c>
      <c r="H15" s="15">
        <f t="shared" ref="H15" si="2">E15-F15</f>
        <v>1329966.79</v>
      </c>
    </row>
    <row r="16" spans="1:8" x14ac:dyDescent="0.2">
      <c r="A16" s="4" t="s">
        <v>137</v>
      </c>
      <c r="B16" s="22"/>
      <c r="C16" s="15">
        <v>819818.86</v>
      </c>
      <c r="D16" s="15">
        <v>-197315.41</v>
      </c>
      <c r="E16" s="15">
        <v>621503.44999999995</v>
      </c>
      <c r="F16" s="15">
        <v>381924.35</v>
      </c>
      <c r="G16" s="15">
        <v>381924.35</v>
      </c>
      <c r="H16" s="15">
        <f t="shared" ref="H16" si="3">E16-F16</f>
        <v>239579.09999999998</v>
      </c>
    </row>
    <row r="17" spans="1:8" x14ac:dyDescent="0.2">
      <c r="A17" s="4"/>
      <c r="B17" s="22"/>
      <c r="C17" s="15"/>
      <c r="D17" s="15"/>
      <c r="E17" s="15"/>
      <c r="F17" s="15"/>
      <c r="G17" s="15"/>
      <c r="H17" s="15"/>
    </row>
    <row r="18" spans="1:8" x14ac:dyDescent="0.2">
      <c r="A18" s="4"/>
      <c r="B18" s="25"/>
      <c r="C18" s="16"/>
      <c r="D18" s="16"/>
      <c r="E18" s="16"/>
      <c r="F18" s="16"/>
      <c r="G18" s="16"/>
      <c r="H18" s="16"/>
    </row>
    <row r="19" spans="1:8" ht="10.5" x14ac:dyDescent="0.25">
      <c r="A19" s="26"/>
      <c r="B19" s="47" t="s">
        <v>53</v>
      </c>
      <c r="C19" s="23">
        <f t="shared" ref="C19:H19" si="4">SUM(C7:C18)</f>
        <v>41594000</v>
      </c>
      <c r="D19" s="23">
        <f t="shared" si="4"/>
        <v>217200.00000000032</v>
      </c>
      <c r="E19" s="23">
        <f t="shared" si="4"/>
        <v>41797000</v>
      </c>
      <c r="F19" s="23">
        <f t="shared" si="4"/>
        <v>24651101.440000001</v>
      </c>
      <c r="G19" s="23">
        <f t="shared" si="4"/>
        <v>24644789.139999997</v>
      </c>
      <c r="H19" s="23">
        <f t="shared" si="4"/>
        <v>17145898.560000002</v>
      </c>
    </row>
    <row r="22" spans="1:8" ht="45" customHeight="1" x14ac:dyDescent="0.2">
      <c r="A22" s="52" t="s">
        <v>138</v>
      </c>
      <c r="B22" s="53"/>
      <c r="C22" s="53"/>
      <c r="D22" s="53"/>
      <c r="E22" s="53"/>
      <c r="F22" s="53"/>
      <c r="G22" s="53"/>
      <c r="H22" s="54"/>
    </row>
    <row r="24" spans="1:8" ht="10.5" x14ac:dyDescent="0.2">
      <c r="A24" s="57" t="s">
        <v>54</v>
      </c>
      <c r="B24" s="58"/>
      <c r="C24" s="52" t="s">
        <v>60</v>
      </c>
      <c r="D24" s="53"/>
      <c r="E24" s="53"/>
      <c r="F24" s="53"/>
      <c r="G24" s="54"/>
      <c r="H24" s="55" t="s">
        <v>59</v>
      </c>
    </row>
    <row r="25" spans="1:8" ht="21" x14ac:dyDescent="0.2">
      <c r="A25" s="59"/>
      <c r="B25" s="60"/>
      <c r="C25" s="9" t="s">
        <v>55</v>
      </c>
      <c r="D25" s="9" t="s">
        <v>125</v>
      </c>
      <c r="E25" s="9" t="s">
        <v>56</v>
      </c>
      <c r="F25" s="9" t="s">
        <v>57</v>
      </c>
      <c r="G25" s="9" t="s">
        <v>58</v>
      </c>
      <c r="H25" s="56"/>
    </row>
    <row r="26" spans="1:8" ht="10.5" x14ac:dyDescent="0.2">
      <c r="A26" s="61"/>
      <c r="B26" s="62"/>
      <c r="C26" s="10">
        <v>1</v>
      </c>
      <c r="D26" s="10">
        <v>2</v>
      </c>
      <c r="E26" s="10" t="s">
        <v>126</v>
      </c>
      <c r="F26" s="10">
        <v>4</v>
      </c>
      <c r="G26" s="10">
        <v>5</v>
      </c>
      <c r="H26" s="10" t="s">
        <v>127</v>
      </c>
    </row>
    <row r="27" spans="1:8" x14ac:dyDescent="0.2">
      <c r="A27" s="28"/>
      <c r="B27" s="29"/>
      <c r="C27" s="33"/>
      <c r="D27" s="33"/>
      <c r="E27" s="33"/>
      <c r="F27" s="33"/>
      <c r="G27" s="33"/>
      <c r="H27" s="33"/>
    </row>
    <row r="28" spans="1:8" x14ac:dyDescent="0.2">
      <c r="A28" s="4" t="s">
        <v>8</v>
      </c>
      <c r="B28" s="2"/>
      <c r="C28" s="34">
        <v>0</v>
      </c>
      <c r="D28" s="34">
        <v>0</v>
      </c>
      <c r="E28" s="34">
        <f>C28+D28</f>
        <v>0</v>
      </c>
      <c r="F28" s="34">
        <v>0</v>
      </c>
      <c r="G28" s="34">
        <v>0</v>
      </c>
      <c r="H28" s="34">
        <f>E28-F28</f>
        <v>0</v>
      </c>
    </row>
    <row r="29" spans="1:8" x14ac:dyDescent="0.2">
      <c r="A29" s="4" t="s">
        <v>9</v>
      </c>
      <c r="B29" s="2"/>
      <c r="C29" s="34">
        <v>0</v>
      </c>
      <c r="D29" s="34">
        <v>0</v>
      </c>
      <c r="E29" s="34">
        <f t="shared" ref="E29:E31" si="5">C29+D29</f>
        <v>0</v>
      </c>
      <c r="F29" s="34">
        <v>0</v>
      </c>
      <c r="G29" s="34">
        <v>0</v>
      </c>
      <c r="H29" s="34">
        <f t="shared" ref="H29:H31" si="6">E29-F29</f>
        <v>0</v>
      </c>
    </row>
    <row r="30" spans="1:8" x14ac:dyDescent="0.2">
      <c r="A30" s="4" t="s">
        <v>10</v>
      </c>
      <c r="B30" s="2"/>
      <c r="C30" s="34">
        <v>0</v>
      </c>
      <c r="D30" s="34">
        <v>0</v>
      </c>
      <c r="E30" s="34">
        <f t="shared" si="5"/>
        <v>0</v>
      </c>
      <c r="F30" s="34">
        <v>0</v>
      </c>
      <c r="G30" s="34">
        <v>0</v>
      </c>
      <c r="H30" s="34">
        <f t="shared" si="6"/>
        <v>0</v>
      </c>
    </row>
    <row r="31" spans="1:8" x14ac:dyDescent="0.2">
      <c r="A31" s="4" t="s">
        <v>11</v>
      </c>
      <c r="B31" s="2"/>
      <c r="C31" s="34">
        <v>0</v>
      </c>
      <c r="D31" s="34">
        <v>0</v>
      </c>
      <c r="E31" s="34">
        <f t="shared" si="5"/>
        <v>0</v>
      </c>
      <c r="F31" s="34">
        <v>0</v>
      </c>
      <c r="G31" s="34">
        <v>0</v>
      </c>
      <c r="H31" s="34">
        <f t="shared" si="6"/>
        <v>0</v>
      </c>
    </row>
    <row r="32" spans="1:8" x14ac:dyDescent="0.2">
      <c r="A32" s="4"/>
      <c r="B32" s="2"/>
      <c r="C32" s="35"/>
      <c r="D32" s="35"/>
      <c r="E32" s="35"/>
      <c r="F32" s="35"/>
      <c r="G32" s="35"/>
      <c r="H32" s="35"/>
    </row>
    <row r="33" spans="1:8" ht="10.5" x14ac:dyDescent="0.25">
      <c r="A33" s="26"/>
      <c r="B33" s="47" t="s">
        <v>53</v>
      </c>
      <c r="C33" s="23">
        <f>SUM(C28:C32)</f>
        <v>0</v>
      </c>
      <c r="D33" s="23">
        <f>SUM(D28:D32)</f>
        <v>0</v>
      </c>
      <c r="E33" s="23">
        <f>SUM(E28:E31)</f>
        <v>0</v>
      </c>
      <c r="F33" s="23">
        <f>SUM(F28:F31)</f>
        <v>0</v>
      </c>
      <c r="G33" s="23">
        <f>SUM(G28:G31)</f>
        <v>0</v>
      </c>
      <c r="H33" s="23">
        <f>SUM(H28:H31)</f>
        <v>0</v>
      </c>
    </row>
    <row r="35" spans="1:8" hidden="1" x14ac:dyDescent="0.2"/>
    <row r="36" spans="1:8" ht="45" hidden="1" customHeight="1" x14ac:dyDescent="0.2">
      <c r="A36" s="52" t="s">
        <v>139</v>
      </c>
      <c r="B36" s="53"/>
      <c r="C36" s="53"/>
      <c r="D36" s="53"/>
      <c r="E36" s="53"/>
      <c r="F36" s="53"/>
      <c r="G36" s="53"/>
      <c r="H36" s="54"/>
    </row>
    <row r="37" spans="1:8" ht="10.5" hidden="1" x14ac:dyDescent="0.2">
      <c r="A37" s="57" t="s">
        <v>54</v>
      </c>
      <c r="B37" s="58"/>
      <c r="C37" s="52" t="s">
        <v>60</v>
      </c>
      <c r="D37" s="53"/>
      <c r="E37" s="53"/>
      <c r="F37" s="53"/>
      <c r="G37" s="54"/>
      <c r="H37" s="55" t="s">
        <v>59</v>
      </c>
    </row>
    <row r="38" spans="1:8" ht="21" hidden="1" x14ac:dyDescent="0.2">
      <c r="A38" s="59"/>
      <c r="B38" s="60"/>
      <c r="C38" s="9" t="s">
        <v>55</v>
      </c>
      <c r="D38" s="9" t="s">
        <v>125</v>
      </c>
      <c r="E38" s="9" t="s">
        <v>56</v>
      </c>
      <c r="F38" s="9" t="s">
        <v>57</v>
      </c>
      <c r="G38" s="9" t="s">
        <v>58</v>
      </c>
      <c r="H38" s="56"/>
    </row>
    <row r="39" spans="1:8" ht="10.5" hidden="1" x14ac:dyDescent="0.2">
      <c r="A39" s="61"/>
      <c r="B39" s="62"/>
      <c r="C39" s="10">
        <v>1</v>
      </c>
      <c r="D39" s="10">
        <v>2</v>
      </c>
      <c r="E39" s="10" t="s">
        <v>126</v>
      </c>
      <c r="F39" s="10">
        <v>4</v>
      </c>
      <c r="G39" s="10">
        <v>5</v>
      </c>
      <c r="H39" s="10" t="s">
        <v>127</v>
      </c>
    </row>
    <row r="40" spans="1:8" hidden="1" x14ac:dyDescent="0.2">
      <c r="A40" s="28"/>
      <c r="B40" s="29"/>
      <c r="C40" s="33"/>
      <c r="D40" s="33"/>
      <c r="E40" s="33"/>
      <c r="F40" s="33"/>
      <c r="G40" s="33"/>
      <c r="H40" s="33"/>
    </row>
    <row r="41" spans="1:8" ht="20" hidden="1" x14ac:dyDescent="0.2">
      <c r="A41" s="4"/>
      <c r="B41" s="31" t="s">
        <v>13</v>
      </c>
      <c r="C41" s="34">
        <v>0</v>
      </c>
      <c r="D41" s="34">
        <v>0</v>
      </c>
      <c r="E41" s="34">
        <f>C41+D41</f>
        <v>0</v>
      </c>
      <c r="F41" s="34">
        <v>0</v>
      </c>
      <c r="G41" s="34">
        <v>0</v>
      </c>
      <c r="H41" s="34">
        <f>E41-F41</f>
        <v>0</v>
      </c>
    </row>
    <row r="42" spans="1:8" hidden="1" x14ac:dyDescent="0.2">
      <c r="A42" s="4"/>
      <c r="B42" s="31"/>
      <c r="C42" s="34"/>
      <c r="D42" s="34"/>
      <c r="E42" s="34"/>
      <c r="F42" s="34"/>
      <c r="G42" s="34"/>
      <c r="H42" s="34"/>
    </row>
    <row r="43" spans="1:8" hidden="1" x14ac:dyDescent="0.2">
      <c r="A43" s="4"/>
      <c r="B43" s="31" t="s">
        <v>12</v>
      </c>
      <c r="C43" s="34">
        <v>0</v>
      </c>
      <c r="D43" s="34">
        <v>0</v>
      </c>
      <c r="E43" s="34">
        <f>C43+D43</f>
        <v>0</v>
      </c>
      <c r="F43" s="34">
        <v>0</v>
      </c>
      <c r="G43" s="34">
        <v>0</v>
      </c>
      <c r="H43" s="34">
        <f>E43-F43</f>
        <v>0</v>
      </c>
    </row>
    <row r="44" spans="1:8" hidden="1" x14ac:dyDescent="0.2">
      <c r="A44" s="4"/>
      <c r="B44" s="31"/>
      <c r="C44" s="34"/>
      <c r="D44" s="34"/>
      <c r="E44" s="34"/>
      <c r="F44" s="34"/>
      <c r="G44" s="34"/>
      <c r="H44" s="34"/>
    </row>
    <row r="45" spans="1:8" ht="20" hidden="1" x14ac:dyDescent="0.2">
      <c r="A45" s="4"/>
      <c r="B45" s="31" t="s">
        <v>14</v>
      </c>
      <c r="C45" s="34">
        <v>0</v>
      </c>
      <c r="D45" s="34">
        <v>0</v>
      </c>
      <c r="E45" s="34">
        <f>C45+D45</f>
        <v>0</v>
      </c>
      <c r="F45" s="34">
        <v>0</v>
      </c>
      <c r="G45" s="34">
        <v>0</v>
      </c>
      <c r="H45" s="34">
        <f>E45-F45</f>
        <v>0</v>
      </c>
    </row>
    <row r="46" spans="1:8" hidden="1" x14ac:dyDescent="0.2">
      <c r="A46" s="4"/>
      <c r="B46" s="31"/>
      <c r="C46" s="34"/>
      <c r="D46" s="34"/>
      <c r="E46" s="34"/>
      <c r="F46" s="34"/>
      <c r="G46" s="34"/>
      <c r="H46" s="34"/>
    </row>
    <row r="47" spans="1:8" ht="20" hidden="1" x14ac:dyDescent="0.2">
      <c r="A47" s="4"/>
      <c r="B47" s="31" t="s">
        <v>26</v>
      </c>
      <c r="C47" s="34">
        <v>0</v>
      </c>
      <c r="D47" s="34">
        <v>0</v>
      </c>
      <c r="E47" s="34">
        <f>C47+D47</f>
        <v>0</v>
      </c>
      <c r="F47" s="34">
        <v>0</v>
      </c>
      <c r="G47" s="34">
        <v>0</v>
      </c>
      <c r="H47" s="34">
        <f>E47-F47</f>
        <v>0</v>
      </c>
    </row>
    <row r="48" spans="1:8" hidden="1" x14ac:dyDescent="0.2">
      <c r="A48" s="4"/>
      <c r="B48" s="31"/>
      <c r="C48" s="34"/>
      <c r="D48" s="34"/>
      <c r="E48" s="34"/>
      <c r="F48" s="34"/>
      <c r="G48" s="34"/>
      <c r="H48" s="34"/>
    </row>
    <row r="49" spans="1:8" ht="20" hidden="1" x14ac:dyDescent="0.2">
      <c r="A49" s="4"/>
      <c r="B49" s="31" t="s">
        <v>27</v>
      </c>
      <c r="C49" s="34">
        <v>0</v>
      </c>
      <c r="D49" s="34">
        <v>0</v>
      </c>
      <c r="E49" s="34">
        <f>C49+D49</f>
        <v>0</v>
      </c>
      <c r="F49" s="34">
        <v>0</v>
      </c>
      <c r="G49" s="34">
        <v>0</v>
      </c>
      <c r="H49" s="34">
        <f>E49-F49</f>
        <v>0</v>
      </c>
    </row>
    <row r="50" spans="1:8" hidden="1" x14ac:dyDescent="0.2">
      <c r="A50" s="4"/>
      <c r="B50" s="31"/>
      <c r="C50" s="34"/>
      <c r="D50" s="34"/>
      <c r="E50" s="34"/>
      <c r="F50" s="34"/>
      <c r="G50" s="34"/>
      <c r="H50" s="34"/>
    </row>
    <row r="51" spans="1:8" ht="20" hidden="1" x14ac:dyDescent="0.2">
      <c r="A51" s="4"/>
      <c r="B51" s="31" t="s">
        <v>34</v>
      </c>
      <c r="C51" s="34">
        <v>0</v>
      </c>
      <c r="D51" s="34">
        <v>0</v>
      </c>
      <c r="E51" s="34">
        <f>C51+D51</f>
        <v>0</v>
      </c>
      <c r="F51" s="34">
        <v>0</v>
      </c>
      <c r="G51" s="34">
        <v>0</v>
      </c>
      <c r="H51" s="34">
        <f>E51-F51</f>
        <v>0</v>
      </c>
    </row>
    <row r="52" spans="1:8" hidden="1" x14ac:dyDescent="0.2">
      <c r="A52" s="4"/>
      <c r="B52" s="31"/>
      <c r="C52" s="34"/>
      <c r="D52" s="34"/>
      <c r="E52" s="34"/>
      <c r="F52" s="34"/>
      <c r="G52" s="34"/>
      <c r="H52" s="34"/>
    </row>
    <row r="53" spans="1:8" hidden="1" x14ac:dyDescent="0.2">
      <c r="A53" s="4"/>
      <c r="B53" s="31" t="s">
        <v>15</v>
      </c>
      <c r="C53" s="34">
        <v>0</v>
      </c>
      <c r="D53" s="34">
        <v>0</v>
      </c>
      <c r="E53" s="34">
        <f>C53+D53</f>
        <v>0</v>
      </c>
      <c r="F53" s="34">
        <v>0</v>
      </c>
      <c r="G53" s="34">
        <v>0</v>
      </c>
      <c r="H53" s="34">
        <f>E53-F53</f>
        <v>0</v>
      </c>
    </row>
    <row r="54" spans="1:8" hidden="1" x14ac:dyDescent="0.2">
      <c r="A54" s="30"/>
      <c r="B54" s="32"/>
      <c r="C54" s="35"/>
      <c r="D54" s="35"/>
      <c r="E54" s="35"/>
      <c r="F54" s="35"/>
      <c r="G54" s="35"/>
      <c r="H54" s="35"/>
    </row>
    <row r="55" spans="1:8" ht="10.5" hidden="1" x14ac:dyDescent="0.25">
      <c r="A55" s="26"/>
      <c r="B55" s="47" t="s">
        <v>53</v>
      </c>
      <c r="C55" s="23">
        <f t="shared" ref="C55:H55" si="7">SUM(C41:C53)</f>
        <v>0</v>
      </c>
      <c r="D55" s="23">
        <f t="shared" si="7"/>
        <v>0</v>
      </c>
      <c r="E55" s="23">
        <f t="shared" si="7"/>
        <v>0</v>
      </c>
      <c r="F55" s="23">
        <f t="shared" si="7"/>
        <v>0</v>
      </c>
      <c r="G55" s="23">
        <f t="shared" si="7"/>
        <v>0</v>
      </c>
      <c r="H55" s="23">
        <f t="shared" si="7"/>
        <v>0</v>
      </c>
    </row>
    <row r="56" spans="1:8" x14ac:dyDescent="0.2">
      <c r="A56" s="1" t="s">
        <v>141</v>
      </c>
    </row>
  </sheetData>
  <sheetProtection formatCells="0" formatColumns="0" formatRows="0" insertRows="0" deleteRows="0" autoFilter="0"/>
  <mergeCells count="12">
    <mergeCell ref="A1:H1"/>
    <mergeCell ref="A3:B5"/>
    <mergeCell ref="A22:H22"/>
    <mergeCell ref="A24:B26"/>
    <mergeCell ref="C3:G3"/>
    <mergeCell ref="H3:H4"/>
    <mergeCell ref="A36:H36"/>
    <mergeCell ref="A37:B39"/>
    <mergeCell ref="C37:G37"/>
    <mergeCell ref="H37:H38"/>
    <mergeCell ref="C24:G24"/>
    <mergeCell ref="H24:H25"/>
  </mergeCells>
  <printOptions horizontalCentered="1"/>
  <pageMargins left="0.70866141732283472" right="0.70866141732283472" top="0.74803149606299213" bottom="0.74803149606299213" header="0.31496062992125984" footer="0.31496062992125984"/>
  <pageSetup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tabSelected="1" topLeftCell="A26" workbookViewId="0">
      <selection activeCell="C53" sqref="C53"/>
    </sheetView>
  </sheetViews>
  <sheetFormatPr baseColWidth="10" defaultColWidth="12" defaultRowHeight="10" x14ac:dyDescent="0.2"/>
  <cols>
    <col min="1" max="1" width="4.77734375" style="3" customWidth="1"/>
    <col min="2" max="2" width="65.77734375" style="3" customWidth="1"/>
    <col min="3" max="8" width="18.33203125" style="3" customWidth="1"/>
    <col min="9" max="16384" width="12" style="3"/>
  </cols>
  <sheetData>
    <row r="1" spans="1:8" ht="56.5" customHeight="1" x14ac:dyDescent="0.2">
      <c r="A1" s="66" t="s">
        <v>144</v>
      </c>
      <c r="B1" s="67"/>
      <c r="C1" s="67"/>
      <c r="D1" s="67"/>
      <c r="E1" s="67"/>
      <c r="F1" s="67"/>
      <c r="G1" s="67"/>
      <c r="H1" s="68"/>
    </row>
    <row r="2" spans="1:8" ht="10.5" x14ac:dyDescent="0.2">
      <c r="A2" s="57" t="s">
        <v>54</v>
      </c>
      <c r="B2" s="58"/>
      <c r="C2" s="52" t="s">
        <v>60</v>
      </c>
      <c r="D2" s="53"/>
      <c r="E2" s="53"/>
      <c r="F2" s="53"/>
      <c r="G2" s="54"/>
      <c r="H2" s="55" t="s">
        <v>59</v>
      </c>
    </row>
    <row r="3" spans="1:8" ht="25" customHeight="1" x14ac:dyDescent="0.2">
      <c r="A3" s="59"/>
      <c r="B3" s="60"/>
      <c r="C3" s="9" t="s">
        <v>55</v>
      </c>
      <c r="D3" s="9" t="s">
        <v>125</v>
      </c>
      <c r="E3" s="9" t="s">
        <v>56</v>
      </c>
      <c r="F3" s="9" t="s">
        <v>57</v>
      </c>
      <c r="G3" s="9" t="s">
        <v>58</v>
      </c>
      <c r="H3" s="56"/>
    </row>
    <row r="4" spans="1:8" ht="10.5" x14ac:dyDescent="0.2">
      <c r="A4" s="61"/>
      <c r="B4" s="62"/>
      <c r="C4" s="10">
        <v>1</v>
      </c>
      <c r="D4" s="10">
        <v>2</v>
      </c>
      <c r="E4" s="10" t="s">
        <v>126</v>
      </c>
      <c r="F4" s="10">
        <v>4</v>
      </c>
      <c r="G4" s="10">
        <v>5</v>
      </c>
      <c r="H4" s="10" t="s">
        <v>127</v>
      </c>
    </row>
    <row r="5" spans="1:8" x14ac:dyDescent="0.2">
      <c r="A5" s="44"/>
      <c r="B5" s="45"/>
      <c r="C5" s="14"/>
      <c r="D5" s="14"/>
      <c r="E5" s="14"/>
      <c r="F5" s="14"/>
      <c r="G5" s="14"/>
      <c r="H5" s="14"/>
    </row>
    <row r="6" spans="1:8" ht="10.5" x14ac:dyDescent="0.25">
      <c r="A6" s="41" t="s">
        <v>16</v>
      </c>
      <c r="B6" s="39"/>
      <c r="C6" s="15">
        <f t="shared" ref="C6:H6" si="0">SUM(C7:C14)</f>
        <v>0</v>
      </c>
      <c r="D6" s="15">
        <f t="shared" si="0"/>
        <v>0</v>
      </c>
      <c r="E6" s="15">
        <f t="shared" si="0"/>
        <v>0</v>
      </c>
      <c r="F6" s="15">
        <f t="shared" si="0"/>
        <v>0</v>
      </c>
      <c r="G6" s="15">
        <f t="shared" si="0"/>
        <v>0</v>
      </c>
      <c r="H6" s="15">
        <f t="shared" si="0"/>
        <v>0</v>
      </c>
    </row>
    <row r="7" spans="1:8" ht="10.5" x14ac:dyDescent="0.2">
      <c r="A7" s="38"/>
      <c r="B7" s="42" t="s">
        <v>42</v>
      </c>
      <c r="C7" s="15">
        <v>0</v>
      </c>
      <c r="D7" s="15">
        <v>0</v>
      </c>
      <c r="E7" s="15">
        <f>C7+D7</f>
        <v>0</v>
      </c>
      <c r="F7" s="15">
        <v>0</v>
      </c>
      <c r="G7" s="15">
        <v>0</v>
      </c>
      <c r="H7" s="15">
        <f>E7-F7</f>
        <v>0</v>
      </c>
    </row>
    <row r="8" spans="1:8" ht="10.5" x14ac:dyDescent="0.2">
      <c r="A8" s="38"/>
      <c r="B8" s="42" t="s">
        <v>17</v>
      </c>
      <c r="C8" s="15">
        <v>0</v>
      </c>
      <c r="D8" s="15">
        <v>0</v>
      </c>
      <c r="E8" s="15">
        <f t="shared" ref="E8:E14" si="1">C8+D8</f>
        <v>0</v>
      </c>
      <c r="F8" s="15">
        <v>0</v>
      </c>
      <c r="G8" s="15">
        <v>0</v>
      </c>
      <c r="H8" s="15">
        <f t="shared" ref="H8:H14" si="2">E8-F8</f>
        <v>0</v>
      </c>
    </row>
    <row r="9" spans="1:8" ht="10.5" x14ac:dyDescent="0.2">
      <c r="A9" s="38"/>
      <c r="B9" s="42" t="s">
        <v>43</v>
      </c>
      <c r="C9" s="15">
        <v>0</v>
      </c>
      <c r="D9" s="15">
        <v>0</v>
      </c>
      <c r="E9" s="15">
        <f t="shared" si="1"/>
        <v>0</v>
      </c>
      <c r="F9" s="15">
        <v>0</v>
      </c>
      <c r="G9" s="15">
        <v>0</v>
      </c>
      <c r="H9" s="15">
        <f t="shared" si="2"/>
        <v>0</v>
      </c>
    </row>
    <row r="10" spans="1:8" ht="10.5" x14ac:dyDescent="0.2">
      <c r="A10" s="38"/>
      <c r="B10" s="42" t="s">
        <v>3</v>
      </c>
      <c r="C10" s="15">
        <v>0</v>
      </c>
      <c r="D10" s="15">
        <v>0</v>
      </c>
      <c r="E10" s="15">
        <f t="shared" si="1"/>
        <v>0</v>
      </c>
      <c r="F10" s="15">
        <v>0</v>
      </c>
      <c r="G10" s="15">
        <v>0</v>
      </c>
      <c r="H10" s="15">
        <f t="shared" si="2"/>
        <v>0</v>
      </c>
    </row>
    <row r="11" spans="1:8" ht="10.5" x14ac:dyDescent="0.2">
      <c r="A11" s="38"/>
      <c r="B11" s="42" t="s">
        <v>23</v>
      </c>
      <c r="C11" s="15">
        <v>0</v>
      </c>
      <c r="D11" s="15">
        <v>0</v>
      </c>
      <c r="E11" s="15">
        <f t="shared" si="1"/>
        <v>0</v>
      </c>
      <c r="F11" s="15">
        <v>0</v>
      </c>
      <c r="G11" s="15">
        <v>0</v>
      </c>
      <c r="H11" s="15">
        <f t="shared" si="2"/>
        <v>0</v>
      </c>
    </row>
    <row r="12" spans="1:8" ht="10.5" x14ac:dyDescent="0.2">
      <c r="A12" s="38"/>
      <c r="B12" s="42" t="s">
        <v>18</v>
      </c>
      <c r="C12" s="15">
        <v>0</v>
      </c>
      <c r="D12" s="15">
        <v>0</v>
      </c>
      <c r="E12" s="15">
        <f t="shared" si="1"/>
        <v>0</v>
      </c>
      <c r="F12" s="15">
        <v>0</v>
      </c>
      <c r="G12" s="15">
        <v>0</v>
      </c>
      <c r="H12" s="15">
        <f t="shared" si="2"/>
        <v>0</v>
      </c>
    </row>
    <row r="13" spans="1:8" ht="10.5" x14ac:dyDescent="0.2">
      <c r="A13" s="38"/>
      <c r="B13" s="42" t="s">
        <v>44</v>
      </c>
      <c r="C13" s="15">
        <v>0</v>
      </c>
      <c r="D13" s="15">
        <v>0</v>
      </c>
      <c r="E13" s="15">
        <f t="shared" si="1"/>
        <v>0</v>
      </c>
      <c r="F13" s="15">
        <v>0</v>
      </c>
      <c r="G13" s="15">
        <v>0</v>
      </c>
      <c r="H13" s="15">
        <f t="shared" si="2"/>
        <v>0</v>
      </c>
    </row>
    <row r="14" spans="1:8" ht="10.5" x14ac:dyDescent="0.2">
      <c r="A14" s="38"/>
      <c r="B14" s="42" t="s">
        <v>19</v>
      </c>
      <c r="C14" s="15">
        <v>0</v>
      </c>
      <c r="D14" s="15">
        <v>0</v>
      </c>
      <c r="E14" s="15">
        <f t="shared" si="1"/>
        <v>0</v>
      </c>
      <c r="F14" s="15">
        <v>0</v>
      </c>
      <c r="G14" s="15">
        <v>0</v>
      </c>
      <c r="H14" s="15">
        <f t="shared" si="2"/>
        <v>0</v>
      </c>
    </row>
    <row r="15" spans="1:8" x14ac:dyDescent="0.2">
      <c r="A15" s="40"/>
      <c r="B15" s="42"/>
      <c r="C15" s="15"/>
      <c r="D15" s="15"/>
      <c r="E15" s="15"/>
      <c r="F15" s="15"/>
      <c r="G15" s="15"/>
      <c r="H15" s="15"/>
    </row>
    <row r="16" spans="1:8" ht="10.5" x14ac:dyDescent="0.25">
      <c r="A16" s="41" t="s">
        <v>20</v>
      </c>
      <c r="B16" s="43"/>
      <c r="C16" s="15">
        <f t="shared" ref="C16:H16" si="3">SUM(C17:C23)</f>
        <v>41594000</v>
      </c>
      <c r="D16" s="15">
        <f t="shared" si="3"/>
        <v>217200</v>
      </c>
      <c r="E16" s="15">
        <v>41797000</v>
      </c>
      <c r="F16" s="15">
        <f t="shared" si="3"/>
        <v>24651101.440000001</v>
      </c>
      <c r="G16" s="15">
        <f t="shared" si="3"/>
        <v>24644789.140000001</v>
      </c>
      <c r="H16" s="15">
        <f t="shared" si="3"/>
        <v>17145898.559999999</v>
      </c>
    </row>
    <row r="17" spans="1:8" ht="10.5" x14ac:dyDescent="0.2">
      <c r="A17" s="38"/>
      <c r="B17" s="42" t="s">
        <v>45</v>
      </c>
      <c r="C17" s="15">
        <v>0</v>
      </c>
      <c r="D17" s="15">
        <v>0</v>
      </c>
      <c r="E17" s="15">
        <f>C17+D17</f>
        <v>0</v>
      </c>
      <c r="F17" s="15">
        <v>0</v>
      </c>
      <c r="G17" s="15">
        <v>0</v>
      </c>
      <c r="H17" s="15">
        <f t="shared" ref="H17:H23" si="4">E17-F17</f>
        <v>0</v>
      </c>
    </row>
    <row r="18" spans="1:8" ht="10.5" x14ac:dyDescent="0.2">
      <c r="A18" s="38"/>
      <c r="B18" s="42" t="s">
        <v>28</v>
      </c>
      <c r="C18" s="15">
        <v>0</v>
      </c>
      <c r="D18" s="15">
        <v>0</v>
      </c>
      <c r="E18" s="15">
        <f t="shared" ref="E18:E23" si="5">C18+D18</f>
        <v>0</v>
      </c>
      <c r="F18" s="15">
        <v>0</v>
      </c>
      <c r="G18" s="15">
        <v>0</v>
      </c>
      <c r="H18" s="15">
        <f t="shared" si="4"/>
        <v>0</v>
      </c>
    </row>
    <row r="19" spans="1:8" ht="10.5" x14ac:dyDescent="0.2">
      <c r="A19" s="38"/>
      <c r="B19" s="42" t="s">
        <v>21</v>
      </c>
      <c r="C19" s="15">
        <v>0</v>
      </c>
      <c r="D19" s="15">
        <v>0</v>
      </c>
      <c r="E19" s="15">
        <f t="shared" si="5"/>
        <v>0</v>
      </c>
      <c r="F19" s="15">
        <v>0</v>
      </c>
      <c r="G19" s="15">
        <v>0</v>
      </c>
      <c r="H19" s="15">
        <f t="shared" si="4"/>
        <v>0</v>
      </c>
    </row>
    <row r="20" spans="1:8" ht="10.5" x14ac:dyDescent="0.2">
      <c r="A20" s="38"/>
      <c r="B20" s="42" t="s">
        <v>46</v>
      </c>
      <c r="C20" s="15">
        <v>0</v>
      </c>
      <c r="D20" s="15">
        <v>0</v>
      </c>
      <c r="E20" s="15">
        <f t="shared" si="5"/>
        <v>0</v>
      </c>
      <c r="F20" s="15">
        <v>0</v>
      </c>
      <c r="G20" s="15">
        <v>0</v>
      </c>
      <c r="H20" s="15">
        <f t="shared" si="4"/>
        <v>0</v>
      </c>
    </row>
    <row r="21" spans="1:8" ht="10.5" x14ac:dyDescent="0.2">
      <c r="A21" s="38"/>
      <c r="B21" s="42" t="s">
        <v>47</v>
      </c>
      <c r="C21" s="15">
        <v>0</v>
      </c>
      <c r="D21" s="15">
        <v>0</v>
      </c>
      <c r="E21" s="15">
        <f t="shared" si="5"/>
        <v>0</v>
      </c>
      <c r="F21" s="15">
        <v>0</v>
      </c>
      <c r="G21" s="15">
        <v>0</v>
      </c>
      <c r="H21" s="15">
        <f t="shared" si="4"/>
        <v>0</v>
      </c>
    </row>
    <row r="22" spans="1:8" ht="10.5" x14ac:dyDescent="0.2">
      <c r="A22" s="38"/>
      <c r="B22" s="42" t="s">
        <v>48</v>
      </c>
      <c r="C22" s="15">
        <v>41594000</v>
      </c>
      <c r="D22" s="15">
        <v>217200</v>
      </c>
      <c r="E22" s="15">
        <v>41797000</v>
      </c>
      <c r="F22" s="15">
        <v>24651101.440000001</v>
      </c>
      <c r="G22" s="15">
        <v>24644789.140000001</v>
      </c>
      <c r="H22" s="15">
        <f t="shared" si="4"/>
        <v>17145898.559999999</v>
      </c>
    </row>
    <row r="23" spans="1:8" ht="10.5" x14ac:dyDescent="0.2">
      <c r="A23" s="38"/>
      <c r="B23" s="42" t="s">
        <v>4</v>
      </c>
      <c r="C23" s="15">
        <v>0</v>
      </c>
      <c r="D23" s="15">
        <v>0</v>
      </c>
      <c r="E23" s="15">
        <f t="shared" si="5"/>
        <v>0</v>
      </c>
      <c r="F23" s="15">
        <v>0</v>
      </c>
      <c r="G23" s="15">
        <v>0</v>
      </c>
      <c r="H23" s="15">
        <f t="shared" si="4"/>
        <v>0</v>
      </c>
    </row>
    <row r="24" spans="1:8" x14ac:dyDescent="0.2">
      <c r="A24" s="40"/>
      <c r="B24" s="42"/>
      <c r="C24" s="15"/>
      <c r="D24" s="15"/>
      <c r="E24" s="15"/>
      <c r="F24" s="15"/>
      <c r="G24" s="15"/>
      <c r="H24" s="15"/>
    </row>
    <row r="25" spans="1:8" ht="10.5" x14ac:dyDescent="0.25">
      <c r="A25" s="41" t="s">
        <v>49</v>
      </c>
      <c r="B25" s="43"/>
      <c r="C25" s="15">
        <f t="shared" ref="C25:H25" si="6">SUM(C26:C34)</f>
        <v>0</v>
      </c>
      <c r="D25" s="15">
        <f t="shared" si="6"/>
        <v>0</v>
      </c>
      <c r="E25" s="15">
        <f t="shared" si="6"/>
        <v>0</v>
      </c>
      <c r="F25" s="15">
        <f t="shared" si="6"/>
        <v>0</v>
      </c>
      <c r="G25" s="15">
        <f t="shared" si="6"/>
        <v>0</v>
      </c>
      <c r="H25" s="15">
        <f t="shared" si="6"/>
        <v>0</v>
      </c>
    </row>
    <row r="26" spans="1:8" ht="10.5" x14ac:dyDescent="0.2">
      <c r="A26" s="38"/>
      <c r="B26" s="42" t="s">
        <v>29</v>
      </c>
      <c r="C26" s="15">
        <v>0</v>
      </c>
      <c r="D26" s="15">
        <v>0</v>
      </c>
      <c r="E26" s="15">
        <f>C26+D26</f>
        <v>0</v>
      </c>
      <c r="F26" s="15">
        <v>0</v>
      </c>
      <c r="G26" s="15">
        <v>0</v>
      </c>
      <c r="H26" s="15">
        <f t="shared" ref="H26:H34" si="7">E26-F26</f>
        <v>0</v>
      </c>
    </row>
    <row r="27" spans="1:8" ht="10.5" x14ac:dyDescent="0.2">
      <c r="A27" s="38"/>
      <c r="B27" s="42" t="s">
        <v>24</v>
      </c>
      <c r="C27" s="15">
        <v>0</v>
      </c>
      <c r="D27" s="15">
        <v>0</v>
      </c>
      <c r="E27" s="15">
        <f t="shared" ref="E27:E34" si="8">C27+D27</f>
        <v>0</v>
      </c>
      <c r="F27" s="15">
        <v>0</v>
      </c>
      <c r="G27" s="15">
        <v>0</v>
      </c>
      <c r="H27" s="15">
        <f t="shared" si="7"/>
        <v>0</v>
      </c>
    </row>
    <row r="28" spans="1:8" ht="10.5" x14ac:dyDescent="0.2">
      <c r="A28" s="38"/>
      <c r="B28" s="42" t="s">
        <v>30</v>
      </c>
      <c r="C28" s="15">
        <v>0</v>
      </c>
      <c r="D28" s="15">
        <v>0</v>
      </c>
      <c r="E28" s="15">
        <f t="shared" si="8"/>
        <v>0</v>
      </c>
      <c r="F28" s="15">
        <v>0</v>
      </c>
      <c r="G28" s="15">
        <v>0</v>
      </c>
      <c r="H28" s="15">
        <f t="shared" si="7"/>
        <v>0</v>
      </c>
    </row>
    <row r="29" spans="1:8" ht="10.5" x14ac:dyDescent="0.2">
      <c r="A29" s="38"/>
      <c r="B29" s="42" t="s">
        <v>50</v>
      </c>
      <c r="C29" s="15">
        <v>0</v>
      </c>
      <c r="D29" s="15">
        <v>0</v>
      </c>
      <c r="E29" s="15">
        <f t="shared" si="8"/>
        <v>0</v>
      </c>
      <c r="F29" s="15">
        <v>0</v>
      </c>
      <c r="G29" s="15">
        <v>0</v>
      </c>
      <c r="H29" s="15">
        <f t="shared" si="7"/>
        <v>0</v>
      </c>
    </row>
    <row r="30" spans="1:8" ht="10.5" x14ac:dyDescent="0.2">
      <c r="A30" s="38"/>
      <c r="B30" s="42" t="s">
        <v>22</v>
      </c>
      <c r="C30" s="15">
        <v>0</v>
      </c>
      <c r="D30" s="15">
        <v>0</v>
      </c>
      <c r="E30" s="15">
        <f t="shared" si="8"/>
        <v>0</v>
      </c>
      <c r="F30" s="15">
        <v>0</v>
      </c>
      <c r="G30" s="15">
        <v>0</v>
      </c>
      <c r="H30" s="15">
        <f t="shared" si="7"/>
        <v>0</v>
      </c>
    </row>
    <row r="31" spans="1:8" ht="10.5" x14ac:dyDescent="0.2">
      <c r="A31" s="38"/>
      <c r="B31" s="42" t="s">
        <v>5</v>
      </c>
      <c r="C31" s="15">
        <v>0</v>
      </c>
      <c r="D31" s="15">
        <v>0</v>
      </c>
      <c r="E31" s="15">
        <f t="shared" si="8"/>
        <v>0</v>
      </c>
      <c r="F31" s="15">
        <v>0</v>
      </c>
      <c r="G31" s="15">
        <v>0</v>
      </c>
      <c r="H31" s="15">
        <f t="shared" si="7"/>
        <v>0</v>
      </c>
    </row>
    <row r="32" spans="1:8" ht="10.5" x14ac:dyDescent="0.2">
      <c r="A32" s="38"/>
      <c r="B32" s="42" t="s">
        <v>6</v>
      </c>
      <c r="C32" s="15">
        <v>0</v>
      </c>
      <c r="D32" s="15">
        <v>0</v>
      </c>
      <c r="E32" s="15">
        <f t="shared" si="8"/>
        <v>0</v>
      </c>
      <c r="F32" s="15">
        <v>0</v>
      </c>
      <c r="G32" s="15">
        <v>0</v>
      </c>
      <c r="H32" s="15">
        <f t="shared" si="7"/>
        <v>0</v>
      </c>
    </row>
    <row r="33" spans="1:8" ht="10.5" x14ac:dyDescent="0.2">
      <c r="A33" s="38"/>
      <c r="B33" s="42" t="s">
        <v>51</v>
      </c>
      <c r="C33" s="15">
        <v>0</v>
      </c>
      <c r="D33" s="15">
        <v>0</v>
      </c>
      <c r="E33" s="15">
        <f t="shared" si="8"/>
        <v>0</v>
      </c>
      <c r="F33" s="15">
        <v>0</v>
      </c>
      <c r="G33" s="15">
        <v>0</v>
      </c>
      <c r="H33" s="15">
        <f t="shared" si="7"/>
        <v>0</v>
      </c>
    </row>
    <row r="34" spans="1:8" ht="10.5" x14ac:dyDescent="0.2">
      <c r="A34" s="38"/>
      <c r="B34" s="42" t="s">
        <v>31</v>
      </c>
      <c r="C34" s="15">
        <v>0</v>
      </c>
      <c r="D34" s="15">
        <v>0</v>
      </c>
      <c r="E34" s="15">
        <f t="shared" si="8"/>
        <v>0</v>
      </c>
      <c r="F34" s="15">
        <v>0</v>
      </c>
      <c r="G34" s="15">
        <v>0</v>
      </c>
      <c r="H34" s="15">
        <f t="shared" si="7"/>
        <v>0</v>
      </c>
    </row>
    <row r="35" spans="1:8" x14ac:dyDescent="0.2">
      <c r="A35" s="40"/>
      <c r="B35" s="42"/>
      <c r="C35" s="15"/>
      <c r="D35" s="15"/>
      <c r="E35" s="15"/>
      <c r="F35" s="15"/>
      <c r="G35" s="15"/>
      <c r="H35" s="15"/>
    </row>
    <row r="36" spans="1:8" ht="10.5" x14ac:dyDescent="0.25">
      <c r="A36" s="41" t="s">
        <v>32</v>
      </c>
      <c r="B36" s="43"/>
      <c r="C36" s="15">
        <f t="shared" ref="C36:H36" si="9">SUM(C37:C40)</f>
        <v>0</v>
      </c>
      <c r="D36" s="15">
        <f t="shared" si="9"/>
        <v>0</v>
      </c>
      <c r="E36" s="15">
        <f t="shared" si="9"/>
        <v>0</v>
      </c>
      <c r="F36" s="15">
        <f t="shared" si="9"/>
        <v>0</v>
      </c>
      <c r="G36" s="15">
        <f t="shared" si="9"/>
        <v>0</v>
      </c>
      <c r="H36" s="15">
        <f t="shared" si="9"/>
        <v>0</v>
      </c>
    </row>
    <row r="37" spans="1:8" ht="10.5" x14ac:dyDescent="0.2">
      <c r="A37" s="38"/>
      <c r="B37" s="42" t="s">
        <v>52</v>
      </c>
      <c r="C37" s="15">
        <v>0</v>
      </c>
      <c r="D37" s="15">
        <v>0</v>
      </c>
      <c r="E37" s="15">
        <f>C37+D37</f>
        <v>0</v>
      </c>
      <c r="F37" s="15">
        <v>0</v>
      </c>
      <c r="G37" s="15">
        <v>0</v>
      </c>
      <c r="H37" s="15">
        <f t="shared" ref="H37:H40" si="10">E37-F37</f>
        <v>0</v>
      </c>
    </row>
    <row r="38" spans="1:8" ht="20" x14ac:dyDescent="0.2">
      <c r="A38" s="38"/>
      <c r="B38" s="42" t="s">
        <v>25</v>
      </c>
      <c r="C38" s="15">
        <v>0</v>
      </c>
      <c r="D38" s="15">
        <v>0</v>
      </c>
      <c r="E38" s="15">
        <f t="shared" ref="E38:E40" si="11">C38+D38</f>
        <v>0</v>
      </c>
      <c r="F38" s="15">
        <v>0</v>
      </c>
      <c r="G38" s="15">
        <v>0</v>
      </c>
      <c r="H38" s="15">
        <f t="shared" si="10"/>
        <v>0</v>
      </c>
    </row>
    <row r="39" spans="1:8" ht="10.5" x14ac:dyDescent="0.2">
      <c r="A39" s="38"/>
      <c r="B39" s="42" t="s">
        <v>33</v>
      </c>
      <c r="C39" s="15">
        <v>0</v>
      </c>
      <c r="D39" s="15">
        <v>0</v>
      </c>
      <c r="E39" s="15">
        <f t="shared" si="11"/>
        <v>0</v>
      </c>
      <c r="F39" s="15">
        <v>0</v>
      </c>
      <c r="G39" s="15">
        <v>0</v>
      </c>
      <c r="H39" s="15">
        <f t="shared" si="10"/>
        <v>0</v>
      </c>
    </row>
    <row r="40" spans="1:8" ht="10.5" x14ac:dyDescent="0.2">
      <c r="A40" s="38"/>
      <c r="B40" s="42" t="s">
        <v>7</v>
      </c>
      <c r="C40" s="15">
        <v>0</v>
      </c>
      <c r="D40" s="15">
        <v>0</v>
      </c>
      <c r="E40" s="15">
        <f t="shared" si="11"/>
        <v>0</v>
      </c>
      <c r="F40" s="15">
        <v>0</v>
      </c>
      <c r="G40" s="15">
        <v>0</v>
      </c>
      <c r="H40" s="15">
        <f t="shared" si="10"/>
        <v>0</v>
      </c>
    </row>
    <row r="41" spans="1:8" x14ac:dyDescent="0.2">
      <c r="A41" s="40"/>
      <c r="B41" s="42"/>
      <c r="C41" s="15"/>
      <c r="D41" s="15"/>
      <c r="E41" s="15"/>
      <c r="F41" s="15"/>
      <c r="G41" s="15"/>
      <c r="H41" s="15"/>
    </row>
    <row r="42" spans="1:8" ht="10.5" x14ac:dyDescent="0.25">
      <c r="A42" s="46"/>
      <c r="B42" s="47" t="s">
        <v>53</v>
      </c>
      <c r="C42" s="23">
        <f t="shared" ref="C42:H42" si="12">SUM(C36+C25+C16+C6)</f>
        <v>41594000</v>
      </c>
      <c r="D42" s="23">
        <f t="shared" si="12"/>
        <v>217200</v>
      </c>
      <c r="E42" s="23">
        <f t="shared" si="12"/>
        <v>41797000</v>
      </c>
      <c r="F42" s="23">
        <f t="shared" si="12"/>
        <v>24651101.440000001</v>
      </c>
      <c r="G42" s="23">
        <f t="shared" si="12"/>
        <v>24644789.140000001</v>
      </c>
      <c r="H42" s="23">
        <f t="shared" si="12"/>
        <v>17145898.559999999</v>
      </c>
    </row>
    <row r="43" spans="1:8" x14ac:dyDescent="0.2">
      <c r="A43" s="37" t="s">
        <v>141</v>
      </c>
      <c r="B43" s="37"/>
      <c r="C43" s="37"/>
      <c r="D43" s="37"/>
      <c r="E43" s="37"/>
      <c r="F43" s="37"/>
      <c r="G43" s="37"/>
      <c r="H43" s="37"/>
    </row>
    <row r="44" spans="1:8" x14ac:dyDescent="0.2">
      <c r="A44" s="37"/>
      <c r="B44" s="37"/>
      <c r="C44" s="37"/>
      <c r="D44" s="37"/>
      <c r="E44" s="37"/>
      <c r="F44" s="37"/>
      <c r="G44" s="37"/>
      <c r="H44" s="37"/>
    </row>
    <row r="45" spans="1:8" x14ac:dyDescent="0.2">
      <c r="A45" s="37"/>
      <c r="B45" s="37"/>
      <c r="C45" s="37"/>
      <c r="D45" s="37"/>
      <c r="E45" s="37"/>
      <c r="F45" s="37"/>
      <c r="G45" s="37"/>
      <c r="H45" s="37"/>
    </row>
  </sheetData>
  <sheetProtection formatCells="0" formatColumns="0" formatRows="0" autoFilter="0"/>
  <mergeCells count="4">
    <mergeCell ref="A1:H1"/>
    <mergeCell ref="A2:B4"/>
    <mergeCell ref="C2:G2"/>
    <mergeCell ref="H2:H3"/>
  </mergeCells>
  <printOptions horizontalCentered="1"/>
  <pageMargins left="0.70866141732283472" right="0.70866141732283472" top="0.74803149606299213" bottom="0.74803149606299213" header="0.31496062992125984" footer="0.31496062992125984"/>
  <pageSetup scale="8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CB9791-5AC5-4EBD-B818-7938A6165A5F}">
  <ds:schemaRefs>
    <ds:schemaRef ds:uri="http://purl.org/dc/elements/1.1/"/>
    <ds:schemaRef ds:uri="http://purl.org/dc/dcmitype/"/>
    <ds:schemaRef ds:uri="http://www.w3.org/XML/1998/namespace"/>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B58BE85-A061-4F9D-87E0-322471619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3AF7CF9-F30D-4032-85FD-D3FD606580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SubAdministrativa</cp:lastModifiedBy>
  <cp:lastPrinted>2022-10-28T13:30:09Z</cp:lastPrinted>
  <dcterms:created xsi:type="dcterms:W3CDTF">2014-02-10T03:37:14Z</dcterms:created>
  <dcterms:modified xsi:type="dcterms:W3CDTF">2022-10-28T13:30:14Z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